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srvvserv008\cond\00PianificazioneEControllo\01Condiviso\CONTROLLO e FINANZIAMENTI\CT3\Obblighi 2023\DBI-SHAPE\2024-05-08_Istruttoria_conclusiva_SHP\"/>
    </mc:Choice>
  </mc:AlternateContent>
  <bookViews>
    <workbookView xWindow="0" yWindow="0" windowWidth="15360" windowHeight="7776" tabRatio="325"/>
  </bookViews>
  <sheets>
    <sheet name="Istruttoria_SHP_ACQ" sheetId="1" r:id="rId1"/>
    <sheet name="Istruttoria_SHP_FGN" sheetId="2" r:id="rId2"/>
    <sheet name="Calcolo_PENALI" sheetId="3" r:id="rId3"/>
  </sheets>
  <definedNames>
    <definedName name="_xlnm._FilterDatabase" localSheetId="1" hidden="1">Istruttoria_SHP_FGN!$A$1:$K$36</definedName>
    <definedName name="_ftnref1" localSheetId="0">Istruttoria_SHP_ACQ!$B$13</definedName>
    <definedName name="Calcolo_PENALI">#REF!</definedName>
    <definedName name="_xlnm.Database" localSheetId="2">#REF!</definedName>
    <definedName name="_xlnm.Databas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 l="1"/>
  <c r="B4" i="3"/>
  <c r="D3" i="3"/>
  <c r="D4" i="3" s="1"/>
  <c r="D2" i="3"/>
  <c r="J10" i="2" l="1"/>
  <c r="J33" i="2"/>
  <c r="J32" i="2"/>
  <c r="J10" i="1" l="1"/>
</calcChain>
</file>

<file path=xl/sharedStrings.xml><?xml version="1.0" encoding="utf-8"?>
<sst xmlns="http://schemas.openxmlformats.org/spreadsheetml/2006/main" count="322" uniqueCount="132">
  <si>
    <t>Documento controllato</t>
  </si>
  <si>
    <t>Data di consegna</t>
  </si>
  <si>
    <t>Tempi di consegna rispettati</t>
  </si>
  <si>
    <t>SI</t>
  </si>
  <si>
    <t>Ritardo</t>
  </si>
  <si>
    <t>nome_campo</t>
  </si>
  <si>
    <t>Controllo Completezza</t>
  </si>
  <si>
    <t>Controllo congruenza/correttezza dati</t>
  </si>
  <si>
    <t>Controllo incrociato con DBI</t>
  </si>
  <si>
    <t>Richieste AIT</t>
  </si>
  <si>
    <t>Risposta Publiacqua</t>
  </si>
  <si>
    <t>COD_RETE</t>
  </si>
  <si>
    <t>OK</t>
  </si>
  <si>
    <t>COMUNE_NOM</t>
  </si>
  <si>
    <t>COMUNE_COD</t>
  </si>
  <si>
    <t>COD_TRATTO</t>
  </si>
  <si>
    <t>Chiarire</t>
  </si>
  <si>
    <t>ID_MATER</t>
  </si>
  <si>
    <t>IDX_MATER</t>
  </si>
  <si>
    <t>DIAMETRO</t>
  </si>
  <si>
    <t>IDX_DIAMET</t>
  </si>
  <si>
    <t>ANNO</t>
  </si>
  <si>
    <t>IDX_ANNO</t>
  </si>
  <si>
    <t>LUNGHEZZA</t>
  </si>
  <si>
    <t>Da confermare</t>
  </si>
  <si>
    <t>IDX_LUNG</t>
  </si>
  <si>
    <t>ID_CONSERV</t>
  </si>
  <si>
    <t>TIPO_RETE</t>
  </si>
  <si>
    <t>TIPO_ACQUA</t>
  </si>
  <si>
    <t>FUNZ_GRAV</t>
  </si>
  <si>
    <t>COPERTURA</t>
  </si>
  <si>
    <t>PROFONDITA</t>
  </si>
  <si>
    <t>IDX_PROFON</t>
  </si>
  <si>
    <t>GEST_PRESS</t>
  </si>
  <si>
    <t>ID_TELECON</t>
  </si>
  <si>
    <t>P_MED_ESER</t>
  </si>
  <si>
    <t>PROT_CATOD</t>
  </si>
  <si>
    <t>ALLACCI</t>
  </si>
  <si>
    <t>LUNG_ALLAC</t>
  </si>
  <si>
    <t>RIP_ALLACCI</t>
  </si>
  <si>
    <t>RIP_RETE</t>
  </si>
  <si>
    <t>UT_MISURAT</t>
  </si>
  <si>
    <t>ID_OP_STAT</t>
  </si>
  <si>
    <t>Ulteriori rilievi 1</t>
  </si>
  <si>
    <t>Ulteriori rilievi 2</t>
  </si>
  <si>
    <t>100,00%</t>
  </si>
  <si>
    <t>SEZIONE</t>
  </si>
  <si>
    <t xml:space="preserve">675 tratti hanno lunghezze inferiori a un metro. Il Gestore, già nell'istruttoria dati 2020, aveva motivato la breve lunghezza di questi tratti spiegando che si tratta di raccordi presenti nei pozzetti. Non si ritiene necessario richiedere altro. </t>
  </si>
  <si>
    <t>ID_REFLUO</t>
  </si>
  <si>
    <t>RECAPITO</t>
  </si>
  <si>
    <t>PROF_INIZI</t>
  </si>
  <si>
    <t>PROF_FINAL</t>
  </si>
  <si>
    <t>ALLAC_INDU</t>
  </si>
  <si>
    <t>Verificare</t>
  </si>
  <si>
    <t>RIP_ALLACC</t>
  </si>
  <si>
    <t>0003A2022C01R0019T03F02ID14850N20230828_-_Shape_2022_-_invio_volontario.zip</t>
  </si>
  <si>
    <t>28/08/2023 (consegna integrativa)</t>
  </si>
  <si>
    <t xml:space="preserve">100%
[si evidenzia che la qualità del dato nei tratti del Comune di Fiesole è bassa]
</t>
  </si>
  <si>
    <t>compilazione attesa dati 2022 (consegna 2023)</t>
  </si>
  <si>
    <t xml:space="preserve">Da aggiornare (&gt;93.61%)
[si evidenzia che la percentuale non terrà conto dei dati del Comune di Fiesole]
</t>
  </si>
  <si>
    <t xml:space="preserve">Da aggiornare (21.49%)
[si evidenzia che la percentuale non terrà conto dei dati del Comune di Fiesole]
</t>
  </si>
  <si>
    <t>compilazione attesa dati 2022(consegna 2023)</t>
  </si>
  <si>
    <t>Riscontro corretto. Tutti i tratti di rete contenuti nel DBI, fogli Distrib_tronchi e Addut_tronchi, sono contenuti negli shape e le lunghezze sono congruenti (126793)</t>
  </si>
  <si>
    <r>
      <rPr>
        <sz val="9"/>
        <rFont val="Arial Narrow"/>
        <family val="2"/>
      </rPr>
      <t xml:space="preserve">1876 tratti censiti in più rispetto ai dati 2022
537 tratti con anno di posa in opera pari a 2022. per un totale di 17,3 km.
547 tratti afferenti alla rete di Fiesole di nuova acquisizione.
  </t>
    </r>
    <r>
      <rPr>
        <sz val="9"/>
        <color rgb="FFFF0000"/>
        <rFont val="Arial Narrow"/>
        <family val="2"/>
      </rPr>
      <t xml:space="preserve">
Si riscontrano pertanto ulteriori 792 che non sono stati posti in opera nel 2022 ma che non sono neanche derivanti da nuove acquisizioni nel comune di Fiesole.  
Si chiede al Gestore di riferire in merito all'aumento dei tratti e delle lunghezze di rete rispetto all'anno di posa delle medesime. </t>
    </r>
  </si>
  <si>
    <t xml:space="preserve">Riscontro corretto, la somma delle lunghezze di adduttrici e distributrici è coincidente con quella desumibile da DBI (6909,88 km). </t>
  </si>
  <si>
    <t xml:space="preserve">Ci sono diversi tratti inferiori a 1 metro. Il Gestore, nelle precedenti istruttorie, aveva indicato che trattavasi di raccordi presenti nei pozzetti. Nessun rilievo. </t>
  </si>
  <si>
    <t xml:space="preserve">Riscontro corretto. Si rileva che il numero totale di allacci è pari a 232757, il dato è congruente con quanto riscontrabile da DBI - foglio Distribuzioni - campo "numero allacci  [nr]". </t>
  </si>
  <si>
    <t xml:space="preserve">Lunghezza complessiva allacci pari a 2289,5 km. Dato congruente con RQTI2022. </t>
  </si>
  <si>
    <t xml:space="preserve">Il numero di riparazioni su allacci in Distribuzione negli shape coincide con quello desumibile da DBI, foglio Distribuzioni, ed è pari a 4288 riparazioni complessive. </t>
  </si>
  <si>
    <t xml:space="preserve">Rispetto alla precedente consegna dati 2021 si riscontra un incremento di soli 0,7 kim di lunghezza allacci. Tenuto conto dell'acquisizione di reti e allacci del comune di Fiesole, confermare il dato che appare esiguo rispetto all'incremento di utenti riscontrato. </t>
  </si>
  <si>
    <t xml:space="preserve">Si rileva che il numero totale di riparazioni su reti di distribuzione e adduzione dagli shape è 3868; nel DBI - foglio Distribuzioni e foglio Adduzioni - campo "numero di riparazioni sulla rete [nr]" il dato complessivo è 3934. </t>
  </si>
  <si>
    <r>
      <t xml:space="preserve">Durante l'istruttoria dati 2020 il Gestore ha chiarito che </t>
    </r>
    <r>
      <rPr>
        <i/>
        <sz val="9"/>
        <color rgb="FFFF0000"/>
        <rFont val="Arial Narrow"/>
        <family val="2"/>
      </rPr>
      <t xml:space="preserve">"Il totale delle riparazioni sulla rete non corrisponde a quello delle riparazioni sui tronchi (shape), in quanto nel computo delle riparazioni sulla rete vengono considerate anche le riparazioni effettuate agli organi di manovra e/o camerette, mentre le riparazioni sui tronchi contengono le riparazioni direttamente imputabili alle condotte". 
</t>
    </r>
    <r>
      <rPr>
        <sz val="9"/>
        <color rgb="FFFF0000"/>
        <rFont val="Arial Narrow"/>
        <family val="2"/>
      </rPr>
      <t xml:space="preserve">Anche per i dati 2022 si rileva un disallineamento nel numero delle riparazioni.
Confermare che la differenza sia imputabile alle riparazioni su organi di manovra/camerette come già emerso per i dati 2020. </t>
    </r>
  </si>
  <si>
    <t xml:space="preserve">Si rileva che il numero totale di utenze dotate di misuratore è 398186; il valore del dato riscontrabile da DBI è complessivamente di 403305, dato allineato anche con l'RQTI2022. Si riscontra pertanto una differenza di 5119 unità. </t>
  </si>
  <si>
    <r>
      <t xml:space="preserve">Si rileva che, come per i dati 2020, permane una differenza fra le utenze dotate di misuratore nel DBI e quelle riportate negli shape. Il Gestore aveva confermato che
</t>
    </r>
    <r>
      <rPr>
        <i/>
        <sz val="9"/>
        <color rgb="FFFF0000"/>
        <rFont val="Arial Narrow"/>
        <family val="2"/>
      </rPr>
      <t>"il disallineamento risiede nel fatto che nel DBI sono presenti tutte le utenze attive dotate di misuratore, in quanto è sempre possibile l’attribuzione di un’utenza ad una rete di distribuzione, mentre questo non è sempre possibile negli shape file, dove l’informazione è richiesta puntualmente a livello di condotta, non sempre individuabile anche per effetto della mancanza di alcuni collegamenti contatore/rete dovuta a distanze eccedenti i limiti di calcolo previsti dall'algoritmo di calcolo che allaccia i contatori alle condotte."</t>
    </r>
    <r>
      <rPr>
        <sz val="9"/>
        <color rgb="FFFF0000"/>
        <rFont val="Arial Narrow"/>
        <family val="2"/>
      </rPr>
      <t xml:space="preserve">
Confermare anche per i dati 2022 la difficoltà di attribuzione del dato negli shape file e riferire in merito a possibili modifiche dell'algoritmo per superare questa criticità. </t>
    </r>
  </si>
  <si>
    <t>Il formato dati dei campi funz_grav, gest_press e prot_catod è sbagliato, deve essere inserito come tipo text e valori [0,1].</t>
  </si>
  <si>
    <t>Riscontro corretto. Tutti i tratti di rete contenuti nel DBI, fogli Fognat_tronchi e Collett_tronchi, sono contenuti negli shape, numero complessivo pari a 75442 tronchi di rete. 
Le lunghezze sono congruenti: 3833.31 km.</t>
  </si>
  <si>
    <t xml:space="preserve">2764 tronchi di rete in più rispetto ai dati 2021 per un totale di 95.2 km in più di fognature/collettori rappesentati. I tratti posti in opera nel 2022 sono complessivamente 524 (per un totale di 32,5 km in più). I nuovi tratti afferenti al comune di Fiesole hanno una lunghezza complessiva di 35,5 km.
Motivare lo scostamento dati rispetto al più alto numero di tronchi rendicontato nella consegna 2023. </t>
  </si>
  <si>
    <t>Riscontro corretto, la somma delle lunghezze di fognature e collettori è coincidente con quella desumibile da DBI (3833.31 km)</t>
  </si>
  <si>
    <t xml:space="preserve">Lunghezza allacci complessiva pari a 2395,27 km. </t>
  </si>
  <si>
    <t xml:space="preserve">Si rileva che la lunghezza degli allacci fognari è diminuita rispettp ai dati 2021, nonostante l'ingresso del nuovo comune. Motivare e verificare i dati. </t>
  </si>
  <si>
    <t xml:space="preserve">Si rileva che la somma delle riparazioni su reti/condotte di fognatura/collettori nel DBI è pari a 189 mentre il dato desumibile dagli shape è 160. </t>
  </si>
  <si>
    <t xml:space="preserve">Si rileva che la somma delle riparazioni su allacci di fognatura nel DBI è congruente con quella desumibile dagli shape ed è pari a 162 riparazioni. Per differenza, nei collettori non sono quindi riscontrabili delle riparazioni su allacci nei collettori. </t>
  </si>
  <si>
    <t xml:space="preserve">A titolo di verifica incrociata sui dati in archivio di AIT, indicare il/i codice/i del/i tratto/i interessato/i dall'intervento di realizzazione/sostituzione di nuove tubazioni a Sambuca Pistoiese (vedi allegato). </t>
  </si>
  <si>
    <t xml:space="preserve">A titolo di verifica incrociata su dati in archivio di AIT, indicare il/i codice/i del/i tratto/i interessato/i dall'intervento di realizzazione/sostituzione di nuove tubazioni a Scandicci (vedi allegato). </t>
  </si>
  <si>
    <t>Il formato dati del campo FUNZ_GRAV è sbagliato, deve essere inserito come tipo text e valori [0,1].</t>
  </si>
  <si>
    <t>La percentuale di compilazione del dato è quantitativamente corretta ai fini della completezza dati. Si auspioca che il Gestore riesca ad omogeneizzare nel breve/medio termine l'informazione sui dati di profondità e di idx in maniera tale da avere l'informazione completata sul singolo tratto.</t>
  </si>
  <si>
    <t>Da aggiornare (&gt;34.07%) 
[dare priorità al completamento dei dati ove è già presente la profondità finale]
(si evidenzia che la percentuale non terrà conto dei dati del Comune di Fiesole)</t>
  </si>
  <si>
    <t>Da aggiornare (&gt;35.29%)
[dare priorità al completamento dei dati ove è già presente la profondità finale]
(si evidenzia che la percentuale non terrà conto dei dati del Comune di Fiesole)</t>
  </si>
  <si>
    <t>Da aggiornare (&gt;46.38%)
[dare priorità al completamento dei dati ove è già presente la profondità finale]
(si evidenzia che la percentuale non terrà conto dei dati del Comune di Fiesole)</t>
  </si>
  <si>
    <t>Da aggiornare (&gt;93.67%)
[si evidenzia che la percentuale non terrà conto dei dati del Comune di Fiesole]</t>
  </si>
  <si>
    <t>Da aggiornare (&gt;87.26%)
[si evidenzia che la percentuale non terrà conto dei dati del Comune di Fiesole]</t>
  </si>
  <si>
    <t>Controllo 
Completezza</t>
  </si>
  <si>
    <t>1° Controllo</t>
  </si>
  <si>
    <t>2° Controllo</t>
  </si>
  <si>
    <t>II Controllo Completezza</t>
  </si>
  <si>
    <t>II Controllo congruenza/correttezza dati</t>
  </si>
  <si>
    <t>II Controllo incrociato con DBI</t>
  </si>
  <si>
    <t>Richieste/Valutaizoni AIT</t>
  </si>
  <si>
    <t>L'aumento del numero dei tratti è dovuto a:
-	Operatività dell’applicativo Gis: in caso di inserimento di un nodo (organo di manovra, misuratore, cameretta, etc) il sistema prevede che il tratto su cui è stato inserito il nodo venga spezzato in due parti, una parte rimane invariata nel codice e in tutte le sue caratteristiche ed una seconda parte a cui viene attribuito un nuovo codice tratto mantenendo tutte le caratteristiche originali compreso l’anno di posa.
-	Inserimento a sistema di condotte con anno di posa antecedente alla data dell’inserimento in quanto la conclusione definitiva dei lavori e la relativa messa in esercizio delle nuove condotte posate dipende dalla durata dei collaudi e dai tempi tecnici  relativi alla chiusura lavori e alla consegna dell'as-built da parte della ditta esecutrice. Tali tempistiche hanno un impatto sull'inserimento delle informazioni a sistema causando un ritardo fisiologico che può variare a seconda della dimensione dell'intervento.</t>
  </si>
  <si>
    <t>A seguito della revisione delle adduttrici molti tratti sono passati da adduzione a distribuzione andando a ridurre la lunghezza dell'allaccio  in quanto la procedura automatica calcola l'allaccio indivuando la condotta di distribuzione più vicina.</t>
  </si>
  <si>
    <t>Come riportato in relazione a pagina 3 e nelle eccezioni , foglio ACQ_SHAPE , campo RIP_RETE, le differenze (66) sono dovute a perdite su camerette di cui una su cameretta di adduzione.</t>
  </si>
  <si>
    <t>Si conferma il dato. Siamo a conoscenza dell' anomalia e stiamo lavorando per capire quali possono essere le principali criticità per poi risolverle.</t>
  </si>
  <si>
    <t>La conclusione definitiva dei lavori e la relativa messa in esercizio delle nuove condotte posate dipende dalla durata dei collaudi e dai tempi tecnici  relativi alla chiusura lavori e alla consegna dell'as-built da parte della ditta esecutrice. Tali tempistiche hanno un impatto sull'inserimento delle informazioni a sistema causando un ritardo fisiologico che può variare a seconda della dimensione dell'intervento. Pertanto gli idgis relativi all'intervento segnalato saranno disponibili nella consegna degli shape 2023 con anno di posa 2022.</t>
  </si>
  <si>
    <t>0003A2022C01R0019T06F06ID15028NShape.zip</t>
  </si>
  <si>
    <t xml:space="preserve">Si rileva positivamente la spiegazione del Gestore in merito all'aumento dei tratti e delle lunghezze di rete rispetto ai dati 2021. Nessun ulteriore rilievo. </t>
  </si>
  <si>
    <t xml:space="preserve">Si rileva positivamente la spiegazione del Gestore in merito alla variazione del numero complessivo di lunghezza allacci rispetto ai dati 2021. Nessun ulteriore rilievo. </t>
  </si>
  <si>
    <t xml:space="preserve">Riscontro corretto. Si rileva che il numero totale di allacci è pari a 232757, il dato è congruente con quanto riscontrabile da DBI - foglio Distribuzioni - campo "numero allacci  [nr]". Il numero complessivo di allacci considerando anche le adduzioni è di 233516 (allacci in adduzione n. 759). </t>
  </si>
  <si>
    <t>L'aumento del numero dei tratti è dovuto a:
-	Operatività dell’applicativo Gis: in caso di inserimento di un nodo (organo di manovra,  pozzetti, etc) il sistema prevede che il tratto su cui è stato inserito il nodo venga spezzato in due parti, una parte che rimane invariata nel codice e in tutte le sue caratteristiche ed una seconda parte a cui viene attribuito un nuovo codice tratto mantenendo tutte le caratteristiche originali compreso l’anno di posa.
-	Inserimento a sistema di condotte con anno di posa antecedente alla data dell’inserimento in quanto la conclusione definitiva dei lavori e la relativa messa in esercizio delle nuove condotte posate dipende dall'esito dei collaudi e dai tempi tecnici  relativi alla chiusura lavori e alla consegna dell'as-built da parte della ditta esecutrice. Tali tempistiche hanno un impatto sull'inserimento delle informazioni a sistema causando un ritardo fisiologico che può variare a seconda della dimensione dell'intervento.</t>
  </si>
  <si>
    <t>La lunghezza degli allacci fognatura 2022 risulta inferiore rispetto al 2021 in quanto  i nuovi inserimenti a sistema ed i collettamenti eseguiti  hanno aumentato la copertura del servizio determinando una diminuzione della lunghezza degli allacci.</t>
  </si>
  <si>
    <t>Come riportatto in relazione a pagina 4 e nelle eccezioni , foglio FGN_SHAPE , campo RIP_RETE, le differenze (29) sono dovute a perdite su pozzetti.</t>
  </si>
  <si>
    <t>La conclusione definitiva dei lavori e la relativa messa in esercizio delle nuove condotte posate dipende dalla durata dei collaudi e dai tempi tecnici  relativi alla chiusura lavori e alla consegna dell'as-built da parte della ditta esecutrice. Tali tempistiche hanno un impatto sull'inserimento delle informazioni a sistema causando un ritardo fisiologico che può variare a seconda della dimensione dell'intervento. Pertanto gli idgis relativi all'intervento segnalato saranno disponibili nella consegna degli shape 2023 con anno di posa 2023 in quanto le condotte sono entrate in esercizio i primi mesi del 2023.</t>
  </si>
  <si>
    <t>II Controllo 
Completezza</t>
  </si>
  <si>
    <t>Richieste/Valutazione AIT</t>
  </si>
  <si>
    <r>
      <t xml:space="preserve">Durante l'istruttoria dati 2020 il Gestore ha chiarito che </t>
    </r>
    <r>
      <rPr>
        <i/>
        <sz val="10"/>
        <color rgb="FFFF0000"/>
        <rFont val="Arial Narrow"/>
        <family val="2"/>
      </rPr>
      <t xml:space="preserve">"Il totale delle riparazioni sulla rete non corrisponde a quello delle riparazioni sui tronchi (shape), in quanto nel computo delle riparazioni sulla rete vengono considerate anche le riparazioni effettuate agli organi di manovra e/o camerette, mentre le riparazioni sui tronchi contengono le riparazioni direttamente imputabili alle condotte". 
</t>
    </r>
    <r>
      <rPr>
        <sz val="10"/>
        <color rgb="FFFF0000"/>
        <rFont val="Arial Narrow"/>
        <family val="2"/>
      </rPr>
      <t xml:space="preserve">Anche per i dati 2022 si rileva un disallineamento fra i due archivi. 
Confermare che la differenza è imputabile alle riparazioni su organi di manovra/camerette come già emerso per i dati 2020. </t>
    </r>
  </si>
  <si>
    <t>OK, effettuata correzione</t>
  </si>
  <si>
    <t xml:space="preserve">Si prende atto del riscontro del Gestore e si procederà alla verifica di inserimento dei nuovi tratti nel DBI 2023. </t>
  </si>
  <si>
    <t xml:space="preserve">Correzione effettuata. Riscontro positivo. </t>
  </si>
  <si>
    <t xml:space="preserve">Il gestore conferma i dati. La differenza è dovuta a riparazioni sui pozzetti. Nessun ulteriore richiesta. </t>
  </si>
  <si>
    <t>Lunghezza allacci complessiva pari a 2395,27 km. I dati sono congruenti fra DBI e Shape.</t>
  </si>
  <si>
    <t>ACQUEDOTTO</t>
  </si>
  <si>
    <t>FOGNATURA</t>
  </si>
  <si>
    <t>TOTALE</t>
  </si>
  <si>
    <t>Numero errori/mancanze</t>
  </si>
  <si>
    <t>Numero dati compilati</t>
  </si>
  <si>
    <t>% dati mancanti</t>
  </si>
  <si>
    <t>PENALITA'</t>
  </si>
  <si>
    <t>-</t>
  </si>
  <si>
    <t>NO</t>
  </si>
  <si>
    <t>PRESCRIZIONI dati 2023</t>
  </si>
  <si>
    <t xml:space="preserve">Totalle (allacci+allacci fognari) pari a 205556. </t>
  </si>
  <si>
    <r>
      <t xml:space="preserve">Dalla relazione conclusiva dello scorso anno si legge quanto segue: 
</t>
    </r>
    <r>
      <rPr>
        <b/>
        <i/>
        <sz val="10"/>
        <rFont val="Arial Narrow"/>
        <family val="2"/>
      </rPr>
      <t xml:space="preserve">Si prende atto di quanto detto dal Gestore come motivazione del dato fornito, tuttavia la stima operata appare elevata, anche in considerazione del territorio servito. 
</t>
    </r>
    <r>
      <rPr>
        <b/>
        <i/>
        <u/>
        <sz val="10"/>
        <rFont val="Arial Narrow"/>
        <family val="2"/>
      </rPr>
      <t>Prescrizione obblighi 2023 dati 2022</t>
    </r>
    <r>
      <rPr>
        <b/>
        <i/>
        <sz val="10"/>
        <rFont val="Arial Narrow"/>
        <family val="2"/>
      </rPr>
      <t xml:space="preserve">
Si chiede al Gestore di fornire un approfondimento rispetto al dato fornito in cui si capisca che la stima di 150 m ad allaccio è basata su casi reali e non su stime parametriche. Si chiede al Gestore di inviare in accompagnamento alla prima consegna dati 2022 uno studio campione applicato su zona servita rappresentativa dell'utenza servita a livello di ambito. </t>
    </r>
    <r>
      <rPr>
        <b/>
        <u/>
        <sz val="10"/>
        <rFont val="Arial Narrow"/>
        <family val="2"/>
      </rPr>
      <t xml:space="preserve">
</t>
    </r>
    <r>
      <rPr>
        <b/>
        <u/>
        <sz val="10"/>
        <color rgb="FF0070C0"/>
        <rFont val="Arial Narrow"/>
        <family val="2"/>
      </rPr>
      <t xml:space="preserve">
</t>
    </r>
    <r>
      <rPr>
        <b/>
        <sz val="10"/>
        <color rgb="FF0070C0"/>
        <rFont val="Arial Narrow"/>
        <family val="2"/>
      </rPr>
      <t xml:space="preserve">Il Gestore ha inviato per le vie brevi una relazione in cui spiega la meteodologia seguita per la stima della lunghezza complessiva degli allacci di 2597 km. Ai fini del calcolo del numero e della lunghezza degli allacci fognari (civili e industriali), vengono considerati:
- gli allacci “rilevati”, per i quali il numero e la lunghezza sono quelli mappati e presenti a sistema e non sono quindi oggetto della procedura di calcolo;
- gli allacci “simulati”, che si ottengono dall’applicazione della procedura di calcolo in assenza di rilievo dell’allaccio.
La procedura di calcolo delle immissioni delle fosse settiche prevede i seguenti step:
1) Per ogni cassetta contatore che abbia al suo interno almeno un’utenza con servizio di fognatura, viene creata in automatico la corrispondente fossa settica spostando la cassetta contatore di 50 cm “virtuali”.
2) Per ogni fossa settica creata, vengono cercate le condotte fognarie entro i 150 metri:
- per ogni fossa settica per cui è stata trovata la condotta, viene creata l’immissione ovvero un link automatico che aggancia la fossa settica alla condotta;
- le fosse settiche per le quali non è stata trovata una condotta nel raggio di 150 metri restano “non allacciate” e quindi non vengono considerate ai fini del calcolo della lunghezza e del numero di allacci fognari gestiti; la lunghezza di 150 metri deriva dal fatto che a livello territoriale mediamente l'allaccio fognario è più esteso rispetto a quello dell'acquedotto.
Tale metodologia ha portato ad una stima per cui circa l’80% degli allacci fognari ha una lunghezza fino a 50 metri. 
Il gestore precisa che il totale delle fosse settiche allacciate (205.556) è dato dalla somma di:
- 816 allacci fognari “rilevati” (per una lunghezza di 40,53 km), di cui 58 hanno una lunghezza superiore a 150 metri;
- 204.740 allacci fognari “simulati” (per una lunghezza di 2.557,04 km).
Le 631 fosse settiche non allacciate sono quelle che non soddisfano le condizioni previste dall’algoritmo di calcolo e per le quali non viene creato il link automatico di immissione.
</t>
    </r>
    <r>
      <rPr>
        <b/>
        <sz val="10"/>
        <rFont val="Arial Narrow"/>
        <family val="2"/>
      </rPr>
      <t xml:space="preserve">
</t>
    </r>
    <r>
      <rPr>
        <b/>
        <u/>
        <sz val="10"/>
        <rFont val="Arial Narrow"/>
        <family val="2"/>
      </rPr>
      <t xml:space="preserve">La lunghezza media di ogni allaccio è di circa 12,6 metri.Si rileva che la lunghezza complessiva degli allacci è di 2597,6 km: il numero è concorde a quello della prima consegna ma nell'istruttoria era stato valorizzata solo la lunghezza complessiva degli allacci della rete di fognatura senza i collettori. Rispetto ai dati 2021 la lunghezza complessiva è rimasta sostanzialmente invariata con uno scarto negativo di circa 1 km. 
Come chiarito dal Gestore in fase di validazione, la lunghezza degli allacci fognatura 2022 risulta inferiore rispetto al 2021 in quanto i nuovi inserimenti a sistema ed i collettamenti eseguiti hanno aumentato la copertura del servizio determinando una diminuzione della lunghezza degli allacci.
</t>
    </r>
    <r>
      <rPr>
        <b/>
        <sz val="10"/>
        <rFont val="Arial Narrow"/>
        <family val="2"/>
      </rPr>
      <t xml:space="preserve">
</t>
    </r>
  </si>
  <si>
    <r>
      <rPr>
        <b/>
        <sz val="9"/>
        <color rgb="FFFF0000"/>
        <rFont val="Arial Narrow"/>
        <family val="2"/>
      </rPr>
      <t>Prescrizione dati 2023:</t>
    </r>
    <r>
      <rPr>
        <sz val="9"/>
        <color rgb="FFFF0000"/>
        <rFont val="Arial Narrow"/>
        <family val="2"/>
      </rPr>
      <t xml:space="preserve"> preso atto di quanto dichiarato dal Gestore, il disallineamento risiede nel fatto che nel DBI sono presenti tutte le utenze attive dotate di misuratore, in quanto è sempre possibile l’attribuzione di un’utenza ad una rete di distribuzione, mentre questo non è sempre possibile negli shape file dove l’informazione è richiesta puntualmente a livello di tratto di rete e non è sempre facilmente individuabile laddove sono mancanti alcuni collegamenti contatore/rete a causa di distanze eccedenti i limiti di calcolo previsti dall'algoritmo di calcolo che allaccia i contatori alle condotte.". Tale aspetto è stato ulteriormente approfondito all'interno di una riunione che si è tenuta in data 04/06/2024 tra gli uffici AIT e gli uffici di Publiacqua durante la quale il Gestore ha chiarito che la mancata assegnazione di una determinata utenza al suo tratto di competenza è dovuta nello specifico a due casistiche: 
• utenze allacciate a condotte non in gestione (2713 utenze – dato consuntivo 2023);
• utenze apparentemente non allacciate (3748 utenze – dato consuntivo 2023). 
(rif. documentazione inviata da Publiacqua ad AIT a seguito dell’incontro con e-mail del 04/06/2024).
Su sollecito di AIT, il Gestore ha comunicato il progressivo superamento di questa criticità nelle prossime annualità e, già a partire dalla prossima consegna dati 2023, procederà ad un'associazione "logica" del contatore alla condotta più vicina per tutte le 6.461 utenze così che non saranno più presenti già dalla consegna 2023 disallineamenti tra DBI e shape file. 
A partire dalla consegna 2025 dati 2024 Publiacqua si impegna a migliorare progressivamente, nel corso dei prossimi anni, l'attribuzione delle utenze alle condotte nel modo seguente (anche attraverso gli interventi PNRR in corso):
• per tutte le "utenze allacciate a condotte non in gestione" il gestore attribuirà l'utenza alla condotta in gestione connessa alla condotta non in gestione; 
• per le "utenze apparentemente non allacciate", attraverso analisi, rilievi e/o lavori verrà affinata l’attribuzione della singola utenza alla corretta condotta di competenza.
Quanto ciò premesso, </t>
    </r>
    <r>
      <rPr>
        <u/>
        <sz val="9"/>
        <color rgb="FFFF0000"/>
        <rFont val="Arial Narrow"/>
        <family val="2"/>
      </rPr>
      <t xml:space="preserve">si accetta la proposta di miglioramento progressivo della qualità del dato del gestore e si richiede pertanto di provvedere all’associazione logica di tutti i contatori con la consegna 2023 </t>
    </r>
    <r>
      <rPr>
        <sz val="9"/>
        <color rgb="FFFF0000"/>
        <rFont val="Arial Narrow"/>
        <family val="2"/>
      </rPr>
      <t xml:space="preserve">così da superare la discrepanza numerica riscontrata fra DBI e Shape nei dati 2022 in merito alle utenze dotate di misuratore. 
Dall’annualità 2024, AIT si riserva di stabilire - anche dal confronto con il gestore - in fase di definizione annuale dei contenuti minimi di DBI e shape file, una percentuale minima richiesta per l’affinamento della qualità del dato all’interno del percorso sopra descritto, richiedendo sin da adesso al gestore di accompagnare le progressive consegne dei dati nelle prossime annualità con il dettaglio del miglioramento via via raggiunto in termini di qualità delle utenze progressivamente attribuite in misura certa e non stimata, così da poter monitorare nel tempo i risultati del percorso stabilito.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</si>
</sst>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sz val="11"/>
      <color theme="1"/>
      <name val="Calibri"/>
      <family val="2"/>
      <scheme val="minor"/>
    </font>
    <font>
      <b/>
      <sz val="9"/>
      <color theme="1"/>
      <name val="Arial Narrow"/>
      <family val="2"/>
    </font>
    <font>
      <sz val="9"/>
      <color theme="1"/>
      <name val="Arial Narrow"/>
      <family val="2"/>
    </font>
    <font>
      <b/>
      <sz val="9"/>
      <color rgb="FFFF0000"/>
      <name val="Arial Narrow"/>
      <family val="2"/>
    </font>
    <font>
      <b/>
      <sz val="9"/>
      <color theme="1"/>
      <name val="Calibri"/>
      <family val="2"/>
      <scheme val="minor"/>
    </font>
    <font>
      <sz val="9"/>
      <color rgb="FFFF0000"/>
      <name val="Arial Narrow"/>
      <family val="2"/>
    </font>
    <font>
      <sz val="9"/>
      <name val="Arial Narrow"/>
      <family val="2"/>
    </font>
    <font>
      <b/>
      <u/>
      <sz val="9"/>
      <color theme="1"/>
      <name val="Arial Narrow"/>
      <family val="2"/>
    </font>
    <font>
      <i/>
      <sz val="9"/>
      <color rgb="FFFF0000"/>
      <name val="Arial Narrow"/>
      <family val="2"/>
    </font>
    <font>
      <b/>
      <sz val="10"/>
      <color theme="1"/>
      <name val="Arial Narrow"/>
      <family val="2"/>
    </font>
    <font>
      <b/>
      <sz val="10"/>
      <color rgb="FF000000"/>
      <name val="Arial Narrow"/>
      <family val="2"/>
    </font>
    <font>
      <b/>
      <sz val="10"/>
      <color rgb="FFFF0000"/>
      <name val="Arial Narrow"/>
      <family val="2"/>
    </font>
    <font>
      <sz val="10"/>
      <color theme="1"/>
      <name val="Arial Narrow"/>
      <family val="2"/>
    </font>
    <font>
      <b/>
      <u/>
      <sz val="10"/>
      <color theme="1"/>
      <name val="Arial Narrow"/>
      <family val="2"/>
    </font>
    <font>
      <b/>
      <sz val="10"/>
      <color theme="1"/>
      <name val="Calibri"/>
      <family val="2"/>
      <scheme val="minor"/>
    </font>
    <font>
      <sz val="10"/>
      <name val="Arial Narrow"/>
      <family val="2"/>
    </font>
    <font>
      <sz val="10"/>
      <color rgb="FFFF0000"/>
      <name val="Arial Narrow"/>
      <family val="2"/>
    </font>
    <font>
      <i/>
      <sz val="10"/>
      <color rgb="FFFF0000"/>
      <name val="Arial Narrow"/>
      <family val="2"/>
    </font>
    <font>
      <b/>
      <sz val="10"/>
      <name val="Arial Narrow"/>
      <family val="2"/>
    </font>
    <font>
      <b/>
      <i/>
      <sz val="10"/>
      <name val="Arial Narrow"/>
      <family val="2"/>
    </font>
    <font>
      <b/>
      <i/>
      <u/>
      <sz val="10"/>
      <name val="Arial Narrow"/>
      <family val="2"/>
    </font>
    <font>
      <b/>
      <sz val="11"/>
      <color theme="1"/>
      <name val="Calibri"/>
      <family val="2"/>
      <scheme val="minor"/>
    </font>
    <font>
      <b/>
      <sz val="11"/>
      <name val="Calibri"/>
      <family val="2"/>
      <scheme val="minor"/>
    </font>
    <font>
      <b/>
      <u/>
      <sz val="10"/>
      <name val="Arial Narrow"/>
      <family val="2"/>
    </font>
    <font>
      <b/>
      <u/>
      <sz val="10"/>
      <color rgb="FF0070C0"/>
      <name val="Arial Narrow"/>
      <family val="2"/>
    </font>
    <font>
      <b/>
      <sz val="10"/>
      <color rgb="FF0070C0"/>
      <name val="Arial Narrow"/>
      <family val="2"/>
    </font>
    <font>
      <u/>
      <sz val="9"/>
      <color rgb="FFFF0000"/>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BFBFB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37">
    <xf numFmtId="0" fontId="0" fillId="0" borderId="0" xfId="0"/>
    <xf numFmtId="0" fontId="2" fillId="2"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left" vertical="center"/>
    </xf>
    <xf numFmtId="0" fontId="2" fillId="2" borderId="2" xfId="0" applyFont="1" applyFill="1" applyBorder="1" applyAlignment="1">
      <alignment horizontal="left" vertical="center"/>
    </xf>
    <xf numFmtId="14" fontId="2" fillId="0" borderId="1" xfId="0" applyNumberFormat="1" applyFont="1" applyFill="1" applyBorder="1" applyAlignment="1">
      <alignment horizontal="center" vertical="center"/>
    </xf>
    <xf numFmtId="14" fontId="2" fillId="3" borderId="2" xfId="0" applyNumberFormat="1" applyFont="1" applyFill="1" applyBorder="1" applyAlignment="1">
      <alignment horizontal="center" vertical="center"/>
    </xf>
    <xf numFmtId="1" fontId="2" fillId="3" borderId="2" xfId="0" applyNumberFormat="1" applyFont="1" applyFill="1" applyBorder="1" applyAlignment="1">
      <alignment horizontal="center" vertical="center"/>
    </xf>
    <xf numFmtId="0" fontId="2" fillId="4" borderId="1" xfId="0" applyFont="1" applyFill="1" applyBorder="1" applyAlignment="1">
      <alignment horizontal="left" vertical="center"/>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justify" vertical="center"/>
    </xf>
    <xf numFmtId="0" fontId="4" fillId="4" borderId="1" xfId="0" applyFont="1" applyFill="1" applyBorder="1" applyAlignment="1">
      <alignment horizontal="left" vertical="center"/>
    </xf>
    <xf numFmtId="0" fontId="4" fillId="5" borderId="1" xfId="0" applyFont="1" applyFill="1" applyBorder="1" applyAlignment="1">
      <alignment horizontal="left" vertical="center"/>
    </xf>
    <xf numFmtId="0" fontId="5" fillId="0" borderId="3" xfId="0" applyFont="1" applyFill="1" applyBorder="1" applyAlignment="1">
      <alignment vertical="center"/>
    </xf>
    <xf numFmtId="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3" fillId="0" borderId="1" xfId="0" applyFont="1" applyFill="1" applyBorder="1" applyAlignment="1">
      <alignment horizontal="left" vertical="center"/>
    </xf>
    <xf numFmtId="0" fontId="6"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3" fillId="3" borderId="1" xfId="0" applyFont="1" applyFill="1" applyBorder="1" applyAlignment="1">
      <alignment horizontal="left" vertical="center" wrapText="1"/>
    </xf>
    <xf numFmtId="9" fontId="3" fillId="0" borderId="4" xfId="1" applyFont="1" applyFill="1" applyBorder="1" applyAlignment="1">
      <alignment horizontal="center" vertical="center"/>
    </xf>
    <xf numFmtId="0" fontId="3" fillId="3" borderId="1" xfId="0" applyFont="1" applyFill="1" applyBorder="1" applyAlignment="1">
      <alignment horizontal="justify" vertical="center"/>
    </xf>
    <xf numFmtId="0" fontId="6" fillId="3" borderId="1" xfId="0" applyFont="1" applyFill="1" applyBorder="1" applyAlignment="1">
      <alignment horizontal="left" vertical="center" wrapText="1"/>
    </xf>
    <xf numFmtId="0" fontId="5" fillId="3" borderId="3" xfId="0" applyFont="1" applyFill="1" applyBorder="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8" fillId="6" borderId="1" xfId="0" applyFont="1" applyFill="1" applyBorder="1" applyAlignment="1">
      <alignment horizontal="left" vertical="center"/>
    </xf>
    <xf numFmtId="0" fontId="3" fillId="6" borderId="5"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1" xfId="0" applyFont="1" applyFill="1" applyBorder="1" applyAlignment="1">
      <alignment horizontal="justify" vertical="center"/>
    </xf>
    <xf numFmtId="0" fontId="4" fillId="6" borderId="1" xfId="0" applyFont="1" applyFill="1" applyBorder="1" applyAlignment="1">
      <alignment horizontal="justify" vertical="center"/>
    </xf>
    <xf numFmtId="0" fontId="2" fillId="6" borderId="1" xfId="0" applyFont="1" applyFill="1" applyBorder="1" applyAlignment="1">
      <alignment horizontal="left" vertical="center"/>
    </xf>
    <xf numFmtId="0" fontId="2" fillId="6" borderId="1" xfId="0" applyFont="1" applyFill="1" applyBorder="1" applyAlignment="1">
      <alignment horizontal="center" vertical="center"/>
    </xf>
    <xf numFmtId="0" fontId="3" fillId="0" borderId="0" xfId="0" applyFont="1" applyFill="1" applyAlignment="1">
      <alignment horizontal="center" vertical="center"/>
    </xf>
    <xf numFmtId="0" fontId="2" fillId="6" borderId="1" xfId="0" applyFont="1" applyFill="1" applyBorder="1" applyAlignment="1">
      <alignment horizontal="justify" vertical="center"/>
    </xf>
    <xf numFmtId="0" fontId="10" fillId="7" borderId="1" xfId="0" applyFont="1" applyFill="1" applyBorder="1" applyAlignment="1">
      <alignment horizontal="center" vertical="center"/>
    </xf>
    <xf numFmtId="0" fontId="11" fillId="7"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left" vertical="center"/>
    </xf>
    <xf numFmtId="0" fontId="12" fillId="4" borderId="1" xfId="0" applyFont="1" applyFill="1" applyBorder="1" applyAlignment="1">
      <alignment horizontal="left" vertical="center"/>
    </xf>
    <xf numFmtId="9" fontId="3" fillId="0" borderId="2"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0" fontId="3" fillId="0" borderId="4" xfId="1" applyNumberFormat="1" applyFont="1" applyFill="1" applyBorder="1" applyAlignment="1">
      <alignment horizontal="center" vertical="center"/>
    </xf>
    <xf numFmtId="10" fontId="7" fillId="0" borderId="4"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10" fontId="3" fillId="0" borderId="4" xfId="0" applyNumberFormat="1" applyFont="1" applyFill="1" applyBorder="1" applyAlignment="1">
      <alignment horizontal="center" vertical="center"/>
    </xf>
    <xf numFmtId="0" fontId="3" fillId="3" borderId="1" xfId="0" applyFont="1" applyFill="1" applyBorder="1" applyAlignment="1">
      <alignment horizontal="justify" vertical="center" wrapText="1"/>
    </xf>
    <xf numFmtId="0" fontId="7"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0" fontId="6" fillId="3" borderId="1" xfId="0" applyFont="1" applyFill="1" applyBorder="1" applyAlignment="1">
      <alignment horizontal="justify" vertical="center" wrapText="1"/>
    </xf>
    <xf numFmtId="0" fontId="10" fillId="4" borderId="4" xfId="0" applyFont="1" applyFill="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14" fontId="2" fillId="0" borderId="1" xfId="0" applyNumberFormat="1" applyFont="1" applyBorder="1" applyAlignment="1">
      <alignment horizontal="center" vertical="center"/>
    </xf>
    <xf numFmtId="9" fontId="3" fillId="0" borderId="1" xfId="1" applyFont="1" applyBorder="1" applyAlignment="1">
      <alignment horizontal="center" vertical="center"/>
    </xf>
    <xf numFmtId="164" fontId="3" fillId="0" borderId="1" xfId="1" applyNumberFormat="1" applyFont="1" applyBorder="1" applyAlignment="1">
      <alignment horizontal="center" vertical="center"/>
    </xf>
    <xf numFmtId="1" fontId="3" fillId="0" borderId="0" xfId="0" applyNumberFormat="1" applyFont="1" applyAlignment="1">
      <alignment horizontal="center" vertical="center"/>
    </xf>
    <xf numFmtId="0" fontId="10"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3" fillId="0" borderId="0" xfId="0" applyFont="1" applyAlignment="1">
      <alignment vertical="center"/>
    </xf>
    <xf numFmtId="0" fontId="14"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xf>
    <xf numFmtId="0" fontId="10" fillId="2"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2" xfId="0" applyFont="1" applyFill="1" applyBorder="1" applyAlignment="1">
      <alignment horizontal="left" vertical="center"/>
    </xf>
    <xf numFmtId="14" fontId="10" fillId="0" borderId="1" xfId="0" applyNumberFormat="1" applyFont="1" applyFill="1" applyBorder="1" applyAlignment="1">
      <alignment horizontal="center" vertical="center"/>
    </xf>
    <xf numFmtId="14" fontId="10" fillId="0" borderId="1" xfId="0" applyNumberFormat="1" applyFont="1" applyBorder="1" applyAlignment="1">
      <alignment horizontal="center" vertical="center"/>
    </xf>
    <xf numFmtId="14" fontId="10" fillId="3" borderId="2" xfId="0" applyNumberFormat="1" applyFont="1" applyFill="1" applyBorder="1" applyAlignment="1">
      <alignment horizontal="center" vertical="center"/>
    </xf>
    <xf numFmtId="0" fontId="10" fillId="0" borderId="0" xfId="0" applyFont="1" applyAlignment="1">
      <alignment horizontal="center" vertical="center"/>
    </xf>
    <xf numFmtId="1" fontId="10" fillId="3" borderId="2" xfId="0" applyNumberFormat="1" applyFont="1" applyFill="1" applyBorder="1" applyAlignment="1">
      <alignment horizontal="center" vertical="center"/>
    </xf>
    <xf numFmtId="0" fontId="12" fillId="5" borderId="1" xfId="0" applyFont="1" applyFill="1" applyBorder="1" applyAlignment="1">
      <alignment horizontal="left" vertical="center"/>
    </xf>
    <xf numFmtId="0" fontId="15" fillId="3" borderId="3" xfId="0" applyFont="1" applyFill="1" applyBorder="1" applyAlignment="1">
      <alignment vertical="center"/>
    </xf>
    <xf numFmtId="9" fontId="16" fillId="3" borderId="1" xfId="0" applyNumberFormat="1" applyFont="1" applyFill="1" applyBorder="1" applyAlignment="1">
      <alignment horizontal="center" vertical="center"/>
    </xf>
    <xf numFmtId="9" fontId="13" fillId="3" borderId="1" xfId="1" applyNumberFormat="1"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1" xfId="0" applyFont="1" applyFill="1" applyBorder="1" applyAlignment="1">
      <alignment vertical="center"/>
    </xf>
    <xf numFmtId="0" fontId="13" fillId="3" borderId="3" xfId="0" applyFont="1" applyFill="1" applyBorder="1" applyAlignment="1">
      <alignment vertical="center"/>
    </xf>
    <xf numFmtId="9" fontId="13" fillId="0" borderId="1" xfId="1" applyFont="1" applyBorder="1" applyAlignment="1">
      <alignment horizontal="center" vertical="center"/>
    </xf>
    <xf numFmtId="0" fontId="13" fillId="0" borderId="1" xfId="0" applyFont="1" applyBorder="1" applyAlignment="1">
      <alignment vertical="center"/>
    </xf>
    <xf numFmtId="0" fontId="17" fillId="3" borderId="4"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7" fillId="3" borderId="1" xfId="0" applyFont="1" applyFill="1" applyBorder="1" applyAlignment="1">
      <alignment vertical="center" wrapText="1"/>
    </xf>
    <xf numFmtId="0" fontId="13" fillId="0" borderId="0" xfId="0" applyFont="1" applyAlignment="1">
      <alignment horizontal="left" vertical="center" wrapText="1"/>
    </xf>
    <xf numFmtId="0" fontId="15" fillId="0" borderId="3" xfId="0" applyFont="1" applyFill="1" applyBorder="1" applyAlignment="1">
      <alignment vertical="center"/>
    </xf>
    <xf numFmtId="9" fontId="13" fillId="3" borderId="2" xfId="0" applyNumberFormat="1" applyFont="1" applyFill="1" applyBorder="1" applyAlignment="1">
      <alignment horizontal="center" vertical="center" wrapText="1"/>
    </xf>
    <xf numFmtId="0" fontId="17" fillId="3" borderId="1" xfId="0" applyFont="1" applyFill="1" applyBorder="1" applyAlignment="1">
      <alignment vertical="center"/>
    </xf>
    <xf numFmtId="0" fontId="13" fillId="3" borderId="3" xfId="0" applyFont="1" applyFill="1" applyBorder="1" applyAlignment="1">
      <alignment vertical="center" wrapText="1"/>
    </xf>
    <xf numFmtId="9" fontId="17" fillId="3" borderId="1" xfId="0" applyNumberFormat="1" applyFont="1" applyFill="1" applyBorder="1" applyAlignment="1">
      <alignment horizontal="center" vertical="center" wrapText="1"/>
    </xf>
    <xf numFmtId="10" fontId="13" fillId="3" borderId="1" xfId="1" applyNumberFormat="1" applyFont="1" applyFill="1" applyBorder="1" applyAlignment="1">
      <alignment horizontal="center" vertical="center"/>
    </xf>
    <xf numFmtId="10" fontId="13" fillId="0" borderId="1" xfId="1" applyNumberFormat="1" applyFont="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vertical="center" wrapText="1"/>
    </xf>
    <xf numFmtId="9" fontId="17" fillId="3" borderId="1" xfId="0" applyNumberFormat="1" applyFont="1" applyFill="1" applyBorder="1" applyAlignment="1">
      <alignment horizontal="left" vertical="center"/>
    </xf>
    <xf numFmtId="0" fontId="17" fillId="3" borderId="1" xfId="0" applyFont="1" applyFill="1" applyBorder="1" applyAlignment="1">
      <alignment horizontal="center" vertical="center" wrapText="1"/>
    </xf>
    <xf numFmtId="10" fontId="17" fillId="3" borderId="1" xfId="1" applyNumberFormat="1" applyFont="1" applyFill="1" applyBorder="1" applyAlignment="1">
      <alignment horizontal="center" vertical="center"/>
    </xf>
    <xf numFmtId="0" fontId="17" fillId="3" borderId="1" xfId="0" applyFont="1" applyFill="1" applyBorder="1" applyAlignment="1">
      <alignment horizontal="left" vertical="center" wrapText="1"/>
    </xf>
    <xf numFmtId="0" fontId="13" fillId="0" borderId="3" xfId="0" applyFont="1" applyBorder="1" applyAlignment="1">
      <alignment vertical="center" wrapText="1"/>
    </xf>
    <xf numFmtId="0" fontId="16" fillId="3" borderId="1"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0" xfId="0" applyFont="1" applyFill="1" applyAlignment="1">
      <alignment vertical="center"/>
    </xf>
    <xf numFmtId="0" fontId="13" fillId="0" borderId="3" xfId="0" applyFont="1" applyBorder="1" applyAlignment="1">
      <alignment horizontal="left" vertical="center" wrapText="1"/>
    </xf>
    <xf numFmtId="0" fontId="14" fillId="6" borderId="1" xfId="0" applyFont="1" applyFill="1" applyBorder="1" applyAlignment="1">
      <alignment horizontal="left" vertical="center"/>
    </xf>
    <xf numFmtId="0" fontId="13" fillId="6" borderId="5"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1" xfId="0" applyFont="1" applyFill="1" applyBorder="1" applyAlignment="1">
      <alignment horizontal="justify" vertical="center"/>
    </xf>
    <xf numFmtId="0" fontId="12" fillId="6" borderId="1" xfId="0" applyFont="1" applyFill="1" applyBorder="1" applyAlignment="1">
      <alignment horizontal="justify" vertical="center"/>
    </xf>
    <xf numFmtId="0" fontId="13" fillId="0" borderId="1" xfId="0" applyFont="1" applyBorder="1" applyAlignment="1">
      <alignment horizontal="center" vertical="center"/>
    </xf>
    <xf numFmtId="0" fontId="10" fillId="6" borderId="1" xfId="0" applyFont="1" applyFill="1" applyBorder="1" applyAlignment="1">
      <alignment horizontal="left" vertical="center"/>
    </xf>
    <xf numFmtId="0" fontId="10" fillId="6" borderId="1" xfId="0" applyFont="1" applyFill="1" applyBorder="1" applyAlignment="1">
      <alignment horizontal="center" vertical="center"/>
    </xf>
    <xf numFmtId="0" fontId="10" fillId="6" borderId="1" xfId="0" applyFont="1" applyFill="1" applyBorder="1" applyAlignment="1">
      <alignment horizontal="justify" vertical="center"/>
    </xf>
    <xf numFmtId="0" fontId="13" fillId="0" borderId="1" xfId="0" applyFont="1" applyBorder="1" applyAlignment="1">
      <alignment vertical="center" wrapText="1"/>
    </xf>
    <xf numFmtId="0" fontId="13" fillId="3" borderId="1" xfId="0" applyFont="1" applyFill="1" applyBorder="1" applyAlignment="1">
      <alignment vertical="center" wrapText="1"/>
    </xf>
    <xf numFmtId="0" fontId="23" fillId="0" borderId="0" xfId="0" applyFont="1" applyAlignment="1">
      <alignment horizontal="center"/>
    </xf>
    <xf numFmtId="0" fontId="22" fillId="0" borderId="0" xfId="0" applyFont="1" applyAlignment="1">
      <alignment horizontal="center" vertical="center"/>
    </xf>
    <xf numFmtId="0" fontId="10" fillId="2" borderId="1" xfId="0" applyFont="1" applyFill="1" applyBorder="1"/>
    <xf numFmtId="0" fontId="13"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0" fillId="2" borderId="1" xfId="0" applyFont="1" applyFill="1" applyBorder="1" applyAlignment="1">
      <alignment horizontal="center" vertical="center"/>
    </xf>
    <xf numFmtId="10" fontId="13" fillId="2" borderId="1" xfId="1" applyNumberFormat="1" applyFont="1" applyFill="1" applyBorder="1" applyAlignment="1">
      <alignment horizontal="center" vertical="center"/>
    </xf>
    <xf numFmtId="10" fontId="10" fillId="2" borderId="1" xfId="1" applyNumberFormat="1" applyFont="1" applyFill="1" applyBorder="1" applyAlignment="1">
      <alignment horizontal="center" vertical="center"/>
    </xf>
    <xf numFmtId="0" fontId="10" fillId="2" borderId="1" xfId="0" applyFont="1" applyFill="1" applyBorder="1" applyAlignment="1"/>
    <xf numFmtId="0" fontId="10" fillId="2" borderId="1" xfId="0" applyFont="1" applyFill="1" applyBorder="1" applyAlignment="1">
      <alignment horizontal="center"/>
    </xf>
    <xf numFmtId="0" fontId="12" fillId="2" borderId="1" xfId="0" applyFont="1" applyFill="1" applyBorder="1" applyAlignment="1">
      <alignment horizontal="center"/>
    </xf>
    <xf numFmtId="20" fontId="0" fillId="0" borderId="0" xfId="0" applyNumberFormat="1"/>
    <xf numFmtId="0" fontId="2" fillId="0" borderId="1" xfId="0" applyFont="1" applyBorder="1" applyAlignment="1">
      <alignment horizontal="center" vertical="center" wrapText="1"/>
    </xf>
    <xf numFmtId="0" fontId="13" fillId="6" borderId="5" xfId="0" applyFont="1" applyFill="1" applyBorder="1" applyAlignment="1">
      <alignment horizontal="left" vertical="justify" wrapText="1"/>
    </xf>
    <xf numFmtId="0" fontId="19" fillId="3" borderId="1" xfId="0" applyFont="1" applyFill="1" applyBorder="1" applyAlignment="1">
      <alignment horizontal="left" vertical="top" wrapText="1"/>
    </xf>
    <xf numFmtId="0" fontId="6" fillId="0" borderId="1" xfId="0" applyFont="1" applyBorder="1" applyAlignment="1">
      <alignment horizontal="justify" vertical="top" wrapText="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zoomScale="80" zoomScaleNormal="80" workbookViewId="0">
      <pane xSplit="2" ySplit="6" topLeftCell="K34" activePane="bottomRight" state="frozen"/>
      <selection pane="topRight" activeCell="C1" sqref="C1"/>
      <selection pane="bottomLeft" activeCell="A5" sqref="A5"/>
      <selection pane="bottomRight" activeCell="L35" sqref="L35"/>
    </sheetView>
  </sheetViews>
  <sheetFormatPr defaultColWidth="38" defaultRowHeight="13.2" x14ac:dyDescent="0.3"/>
  <cols>
    <col min="1" max="1" width="28.44140625" style="3" bestFit="1" customWidth="1"/>
    <col min="2" max="2" width="41" style="3" customWidth="1"/>
    <col min="3" max="3" width="46.88671875" style="3" customWidth="1"/>
    <col min="4" max="4" width="19.88671875" style="3" customWidth="1"/>
    <col min="5" max="5" width="44.33203125" style="4" customWidth="1"/>
    <col min="6" max="6" width="52.88671875" style="5" customWidth="1"/>
    <col min="7" max="7" width="61.88671875" style="5" customWidth="1"/>
    <col min="8" max="8" width="23" style="3" customWidth="1"/>
    <col min="9" max="9" width="22.6640625" style="3" customWidth="1"/>
    <col min="10" max="10" width="38" style="3"/>
    <col min="11" max="11" width="135.88671875" style="3" customWidth="1"/>
    <col min="12" max="16384" width="38" style="3"/>
  </cols>
  <sheetData>
    <row r="1" spans="1:11" x14ac:dyDescent="0.3">
      <c r="B1" s="57" t="s">
        <v>92</v>
      </c>
      <c r="C1" s="57" t="s">
        <v>93</v>
      </c>
    </row>
    <row r="2" spans="1:11" ht="48" customHeight="1" x14ac:dyDescent="0.3">
      <c r="A2" s="1" t="s">
        <v>0</v>
      </c>
      <c r="B2" s="2" t="s">
        <v>55</v>
      </c>
      <c r="C2" s="133" t="s">
        <v>103</v>
      </c>
    </row>
    <row r="3" spans="1:11" ht="24" customHeight="1" x14ac:dyDescent="0.3">
      <c r="A3" s="6" t="s">
        <v>1</v>
      </c>
      <c r="B3" s="7" t="s">
        <v>56</v>
      </c>
      <c r="C3" s="60">
        <v>45215</v>
      </c>
    </row>
    <row r="4" spans="1:11" ht="27.75" customHeight="1" x14ac:dyDescent="0.3">
      <c r="A4" s="6" t="s">
        <v>2</v>
      </c>
      <c r="B4" s="8" t="s">
        <v>3</v>
      </c>
      <c r="C4" s="8" t="s">
        <v>3</v>
      </c>
    </row>
    <row r="5" spans="1:11" ht="18" customHeight="1" x14ac:dyDescent="0.3">
      <c r="A5" s="6" t="s">
        <v>4</v>
      </c>
      <c r="B5" s="9">
        <v>0</v>
      </c>
      <c r="C5" s="9">
        <v>0</v>
      </c>
    </row>
    <row r="6" spans="1:11" ht="35.25" customHeight="1" x14ac:dyDescent="0.3">
      <c r="A6" s="10" t="s">
        <v>5</v>
      </c>
      <c r="B6" s="11" t="s">
        <v>58</v>
      </c>
      <c r="C6" s="12" t="s">
        <v>6</v>
      </c>
      <c r="D6" s="12" t="s">
        <v>7</v>
      </c>
      <c r="E6" s="13" t="s">
        <v>8</v>
      </c>
      <c r="F6" s="14" t="s">
        <v>9</v>
      </c>
      <c r="G6" s="15" t="s">
        <v>10</v>
      </c>
      <c r="H6" s="12" t="s">
        <v>94</v>
      </c>
      <c r="I6" s="12" t="s">
        <v>95</v>
      </c>
      <c r="J6" s="13" t="s">
        <v>96</v>
      </c>
      <c r="K6" s="14" t="s">
        <v>97</v>
      </c>
    </row>
    <row r="7" spans="1:11" ht="62.25" customHeight="1" x14ac:dyDescent="0.3">
      <c r="A7" s="16" t="s">
        <v>11</v>
      </c>
      <c r="B7" s="17">
        <v>1</v>
      </c>
      <c r="C7" s="25">
        <v>1</v>
      </c>
      <c r="D7" s="18" t="s">
        <v>12</v>
      </c>
      <c r="E7" s="19"/>
      <c r="F7" s="20"/>
      <c r="G7" s="59"/>
      <c r="H7" s="61">
        <v>1</v>
      </c>
      <c r="I7" s="58" t="s">
        <v>12</v>
      </c>
      <c r="J7" s="58"/>
      <c r="K7" s="58"/>
    </row>
    <row r="8" spans="1:11" ht="25.5" customHeight="1" x14ac:dyDescent="0.3">
      <c r="A8" s="16" t="s">
        <v>13</v>
      </c>
      <c r="B8" s="17">
        <v>1</v>
      </c>
      <c r="C8" s="25">
        <v>1</v>
      </c>
      <c r="D8" s="18" t="s">
        <v>12</v>
      </c>
      <c r="E8" s="19"/>
      <c r="F8" s="20"/>
      <c r="G8" s="59"/>
      <c r="H8" s="61">
        <v>1</v>
      </c>
      <c r="I8" s="58" t="s">
        <v>12</v>
      </c>
      <c r="J8" s="58"/>
      <c r="K8" s="58"/>
    </row>
    <row r="9" spans="1:11" ht="34.5" customHeight="1" x14ac:dyDescent="0.3">
      <c r="A9" s="16" t="s">
        <v>14</v>
      </c>
      <c r="B9" s="17">
        <v>1</v>
      </c>
      <c r="C9" s="25">
        <v>1</v>
      </c>
      <c r="D9" s="18" t="s">
        <v>12</v>
      </c>
      <c r="E9" s="19"/>
      <c r="F9" s="20"/>
      <c r="G9" s="59"/>
      <c r="H9" s="61">
        <v>1</v>
      </c>
      <c r="I9" s="58" t="s">
        <v>12</v>
      </c>
      <c r="J9" s="58"/>
      <c r="K9" s="58"/>
    </row>
    <row r="10" spans="1:11" ht="158.4" x14ac:dyDescent="0.3">
      <c r="A10" s="16" t="s">
        <v>15</v>
      </c>
      <c r="B10" s="45">
        <v>1</v>
      </c>
      <c r="C10" s="25">
        <v>1</v>
      </c>
      <c r="D10" s="21" t="s">
        <v>16</v>
      </c>
      <c r="E10" s="22" t="s">
        <v>62</v>
      </c>
      <c r="F10" s="23" t="s">
        <v>63</v>
      </c>
      <c r="G10" s="59" t="s">
        <v>98</v>
      </c>
      <c r="H10" s="61">
        <v>1</v>
      </c>
      <c r="I10" s="58" t="s">
        <v>12</v>
      </c>
      <c r="J10" s="59" t="str">
        <f>+E10</f>
        <v>Riscontro corretto. Tutti i tratti di rete contenuti nel DBI, fogli Distrib_tronchi e Addut_tronchi, sono contenuti negli shape e le lunghezze sono congruenti (126793)</v>
      </c>
      <c r="K10" s="59" t="s">
        <v>104</v>
      </c>
    </row>
    <row r="11" spans="1:11" ht="56.25" customHeight="1" x14ac:dyDescent="0.3">
      <c r="A11" s="16" t="s">
        <v>17</v>
      </c>
      <c r="B11" s="45" t="s">
        <v>57</v>
      </c>
      <c r="C11" s="25">
        <v>1</v>
      </c>
      <c r="D11" s="18" t="s">
        <v>12</v>
      </c>
      <c r="E11" s="19"/>
      <c r="F11" s="20"/>
      <c r="G11" s="24"/>
      <c r="H11" s="61">
        <v>1</v>
      </c>
      <c r="I11" s="58" t="s">
        <v>12</v>
      </c>
      <c r="J11" s="58"/>
      <c r="K11" s="58"/>
    </row>
    <row r="12" spans="1:11" ht="48" customHeight="1" x14ac:dyDescent="0.3">
      <c r="A12" s="16" t="s">
        <v>18</v>
      </c>
      <c r="B12" s="45" t="s">
        <v>57</v>
      </c>
      <c r="C12" s="25">
        <v>1</v>
      </c>
      <c r="D12" s="18" t="s">
        <v>12</v>
      </c>
      <c r="E12" s="19"/>
      <c r="F12" s="20"/>
      <c r="G12" s="24"/>
      <c r="H12" s="61">
        <v>1</v>
      </c>
      <c r="I12" s="58" t="s">
        <v>12</v>
      </c>
      <c r="J12" s="58"/>
      <c r="K12" s="58"/>
    </row>
    <row r="13" spans="1:11" ht="52.8" x14ac:dyDescent="0.3">
      <c r="A13" s="16" t="s">
        <v>19</v>
      </c>
      <c r="B13" s="46" t="s">
        <v>59</v>
      </c>
      <c r="C13" s="47">
        <v>0.93717318779427883</v>
      </c>
      <c r="D13" s="18" t="s">
        <v>12</v>
      </c>
      <c r="E13" s="19"/>
      <c r="F13" s="20"/>
      <c r="G13" s="24"/>
      <c r="H13" s="62">
        <v>0.93717318779427883</v>
      </c>
      <c r="I13" s="58" t="s">
        <v>12</v>
      </c>
      <c r="J13" s="58"/>
      <c r="K13" s="58"/>
    </row>
    <row r="14" spans="1:11" ht="52.8" x14ac:dyDescent="0.3">
      <c r="A14" s="16" t="s">
        <v>20</v>
      </c>
      <c r="B14" s="46" t="s">
        <v>59</v>
      </c>
      <c r="C14" s="47">
        <v>0.93717318779427883</v>
      </c>
      <c r="D14" s="18" t="s">
        <v>12</v>
      </c>
      <c r="E14" s="19"/>
      <c r="F14" s="20"/>
      <c r="G14" s="59"/>
      <c r="H14" s="62">
        <v>0.93717318779427883</v>
      </c>
      <c r="I14" s="58" t="s">
        <v>12</v>
      </c>
      <c r="J14" s="58"/>
      <c r="K14" s="58"/>
    </row>
    <row r="15" spans="1:11" ht="52.8" x14ac:dyDescent="0.3">
      <c r="A15" s="16" t="s">
        <v>21</v>
      </c>
      <c r="B15" s="45" t="s">
        <v>57</v>
      </c>
      <c r="C15" s="25">
        <v>1</v>
      </c>
      <c r="D15" s="18" t="s">
        <v>12</v>
      </c>
      <c r="E15" s="19"/>
      <c r="F15" s="20"/>
      <c r="G15" s="24"/>
      <c r="H15" s="61">
        <v>1</v>
      </c>
      <c r="I15" s="58" t="s">
        <v>12</v>
      </c>
      <c r="J15" s="58"/>
      <c r="K15" s="58"/>
    </row>
    <row r="16" spans="1:11" ht="52.8" x14ac:dyDescent="0.3">
      <c r="A16" s="16" t="s">
        <v>22</v>
      </c>
      <c r="B16" s="45" t="s">
        <v>57</v>
      </c>
      <c r="C16" s="25">
        <v>1</v>
      </c>
      <c r="D16" s="18" t="s">
        <v>12</v>
      </c>
      <c r="E16" s="19"/>
      <c r="F16" s="20"/>
      <c r="G16" s="24"/>
      <c r="H16" s="61">
        <v>1</v>
      </c>
      <c r="I16" s="58" t="s">
        <v>12</v>
      </c>
      <c r="J16" s="58"/>
      <c r="K16" s="58"/>
    </row>
    <row r="17" spans="1:13" ht="43.5" customHeight="1" x14ac:dyDescent="0.3">
      <c r="A17" s="16" t="s">
        <v>23</v>
      </c>
      <c r="B17" s="17">
        <v>1</v>
      </c>
      <c r="C17" s="25">
        <v>1</v>
      </c>
      <c r="D17" s="18" t="s">
        <v>12</v>
      </c>
      <c r="E17" s="51" t="s">
        <v>64</v>
      </c>
      <c r="F17" s="52" t="s">
        <v>65</v>
      </c>
      <c r="G17" s="24"/>
      <c r="H17" s="61">
        <v>1</v>
      </c>
      <c r="I17" s="58" t="s">
        <v>12</v>
      </c>
      <c r="J17" s="58"/>
      <c r="K17" s="58"/>
    </row>
    <row r="18" spans="1:13" ht="26.25" customHeight="1" x14ac:dyDescent="0.3">
      <c r="A18" s="16" t="s">
        <v>25</v>
      </c>
      <c r="B18" s="17">
        <v>1</v>
      </c>
      <c r="C18" s="25">
        <v>1</v>
      </c>
      <c r="D18" s="29" t="s">
        <v>12</v>
      </c>
      <c r="E18" s="26"/>
      <c r="F18" s="30"/>
      <c r="G18" s="24"/>
      <c r="H18" s="61">
        <v>1</v>
      </c>
      <c r="I18" s="58" t="s">
        <v>12</v>
      </c>
      <c r="J18" s="58"/>
      <c r="K18" s="58"/>
    </row>
    <row r="19" spans="1:13" ht="52.8" x14ac:dyDescent="0.3">
      <c r="A19" s="16" t="s">
        <v>26</v>
      </c>
      <c r="B19" s="45" t="s">
        <v>57</v>
      </c>
      <c r="C19" s="25">
        <v>1</v>
      </c>
      <c r="D19" s="29" t="s">
        <v>12</v>
      </c>
      <c r="E19" s="26"/>
      <c r="F19" s="30"/>
      <c r="G19" s="24"/>
      <c r="H19" s="61">
        <v>1</v>
      </c>
      <c r="I19" s="58" t="s">
        <v>12</v>
      </c>
      <c r="J19" s="58"/>
      <c r="K19" s="58"/>
    </row>
    <row r="20" spans="1:13" x14ac:dyDescent="0.3">
      <c r="A20" s="16" t="s">
        <v>27</v>
      </c>
      <c r="B20" s="17">
        <v>1</v>
      </c>
      <c r="C20" s="25">
        <v>1</v>
      </c>
      <c r="D20" s="29" t="s">
        <v>12</v>
      </c>
      <c r="E20" s="26"/>
      <c r="F20" s="30"/>
      <c r="G20" s="24"/>
      <c r="H20" s="61">
        <v>1</v>
      </c>
      <c r="I20" s="58" t="s">
        <v>12</v>
      </c>
      <c r="J20" s="58"/>
      <c r="K20" s="58"/>
    </row>
    <row r="21" spans="1:13" x14ac:dyDescent="0.3">
      <c r="A21" s="16" t="s">
        <v>28</v>
      </c>
      <c r="B21" s="17">
        <v>1</v>
      </c>
      <c r="C21" s="25">
        <v>1</v>
      </c>
      <c r="D21" s="29" t="s">
        <v>12</v>
      </c>
      <c r="E21" s="26"/>
      <c r="F21" s="30"/>
      <c r="G21" s="24"/>
      <c r="H21" s="61">
        <v>1</v>
      </c>
      <c r="I21" s="58" t="s">
        <v>12</v>
      </c>
      <c r="J21" s="58"/>
      <c r="K21" s="58"/>
    </row>
    <row r="22" spans="1:13" ht="31.5" customHeight="1" x14ac:dyDescent="0.3">
      <c r="A22" s="16" t="s">
        <v>29</v>
      </c>
      <c r="B22" s="17">
        <v>1</v>
      </c>
      <c r="C22" s="25">
        <v>1</v>
      </c>
      <c r="D22" s="29" t="s">
        <v>12</v>
      </c>
      <c r="E22" s="26"/>
      <c r="F22" s="30"/>
      <c r="G22" s="24"/>
      <c r="H22" s="61">
        <v>1</v>
      </c>
      <c r="I22" s="58" t="s">
        <v>12</v>
      </c>
      <c r="J22" s="58"/>
      <c r="K22" s="58"/>
    </row>
    <row r="23" spans="1:13" ht="26.25" customHeight="1" x14ac:dyDescent="0.3">
      <c r="A23" s="16" t="s">
        <v>30</v>
      </c>
      <c r="B23" s="17">
        <v>1</v>
      </c>
      <c r="C23" s="25">
        <v>1</v>
      </c>
      <c r="D23" s="29" t="s">
        <v>12</v>
      </c>
      <c r="E23" s="26"/>
      <c r="F23" s="30"/>
      <c r="G23" s="24"/>
      <c r="H23" s="61">
        <v>1</v>
      </c>
      <c r="I23" s="58" t="s">
        <v>12</v>
      </c>
      <c r="J23" s="58"/>
      <c r="K23" s="58"/>
    </row>
    <row r="24" spans="1:13" ht="47.25" customHeight="1" x14ac:dyDescent="0.3">
      <c r="A24" s="16" t="s">
        <v>31</v>
      </c>
      <c r="B24" s="46" t="s">
        <v>60</v>
      </c>
      <c r="C24" s="48">
        <v>0.22027241251488647</v>
      </c>
      <c r="D24" s="29" t="s">
        <v>12</v>
      </c>
      <c r="E24" s="26"/>
      <c r="F24" s="53"/>
      <c r="G24" s="24"/>
      <c r="H24" s="62">
        <v>0.22027241251488647</v>
      </c>
      <c r="I24" s="58" t="s">
        <v>12</v>
      </c>
      <c r="J24" s="58"/>
      <c r="K24" s="58"/>
    </row>
    <row r="25" spans="1:13" ht="51" customHeight="1" x14ac:dyDescent="0.3">
      <c r="A25" s="16" t="s">
        <v>32</v>
      </c>
      <c r="B25" s="46" t="s">
        <v>60</v>
      </c>
      <c r="C25" s="50">
        <v>0.22027241251488647</v>
      </c>
      <c r="D25" s="29" t="s">
        <v>12</v>
      </c>
      <c r="E25" s="26"/>
      <c r="F25" s="53"/>
      <c r="G25" s="59"/>
      <c r="H25" s="62">
        <v>0.22027241251488647</v>
      </c>
      <c r="I25" s="58" t="s">
        <v>12</v>
      </c>
      <c r="J25" s="58"/>
      <c r="K25" s="58"/>
    </row>
    <row r="26" spans="1:13" ht="30" customHeight="1" x14ac:dyDescent="0.3">
      <c r="A26" s="16" t="s">
        <v>33</v>
      </c>
      <c r="B26" s="17">
        <v>1</v>
      </c>
      <c r="C26" s="49">
        <v>1</v>
      </c>
      <c r="D26" s="29" t="s">
        <v>12</v>
      </c>
      <c r="E26" s="26"/>
      <c r="F26" s="53"/>
      <c r="G26" s="24"/>
      <c r="H26" s="61">
        <v>1</v>
      </c>
      <c r="I26" s="58" t="s">
        <v>12</v>
      </c>
      <c r="J26" s="58"/>
      <c r="K26" s="58"/>
    </row>
    <row r="27" spans="1:13" ht="27" customHeight="1" x14ac:dyDescent="0.3">
      <c r="A27" s="16" t="s">
        <v>34</v>
      </c>
      <c r="B27" s="17">
        <v>1</v>
      </c>
      <c r="C27" s="49">
        <v>1</v>
      </c>
      <c r="D27" s="29" t="s">
        <v>12</v>
      </c>
      <c r="E27" s="26"/>
      <c r="F27" s="30"/>
      <c r="G27" s="24"/>
      <c r="H27" s="61">
        <v>1</v>
      </c>
      <c r="I27" s="58" t="s">
        <v>12</v>
      </c>
      <c r="J27" s="58"/>
      <c r="K27" s="58"/>
    </row>
    <row r="28" spans="1:13" ht="33.75" customHeight="1" x14ac:dyDescent="0.3">
      <c r="A28" s="16" t="s">
        <v>35</v>
      </c>
      <c r="B28" s="17">
        <v>1</v>
      </c>
      <c r="C28" s="49">
        <v>1</v>
      </c>
      <c r="D28" s="29" t="s">
        <v>12</v>
      </c>
      <c r="E28" s="26"/>
      <c r="F28" s="27"/>
      <c r="G28" s="24"/>
      <c r="H28" s="61">
        <v>1</v>
      </c>
      <c r="I28" s="58" t="s">
        <v>12</v>
      </c>
      <c r="J28" s="58"/>
      <c r="K28" s="58"/>
    </row>
    <row r="29" spans="1:13" ht="39.75" customHeight="1" x14ac:dyDescent="0.3">
      <c r="A29" s="16" t="s">
        <v>36</v>
      </c>
      <c r="B29" s="17">
        <v>1</v>
      </c>
      <c r="C29" s="49">
        <v>1</v>
      </c>
      <c r="D29" s="29" t="s">
        <v>12</v>
      </c>
      <c r="E29" s="26"/>
      <c r="F29" s="30"/>
      <c r="G29" s="24"/>
      <c r="H29" s="61">
        <v>1</v>
      </c>
      <c r="I29" s="58" t="s">
        <v>12</v>
      </c>
      <c r="J29" s="58"/>
      <c r="K29" s="58"/>
    </row>
    <row r="30" spans="1:13" ht="96" customHeight="1" x14ac:dyDescent="0.3">
      <c r="A30" s="16" t="s">
        <v>37</v>
      </c>
      <c r="B30" s="17">
        <v>1</v>
      </c>
      <c r="C30" s="49">
        <v>1</v>
      </c>
      <c r="D30" s="29" t="s">
        <v>12</v>
      </c>
      <c r="E30" s="51" t="s">
        <v>66</v>
      </c>
      <c r="F30" s="30"/>
      <c r="G30" s="24"/>
      <c r="H30" s="61">
        <v>1</v>
      </c>
      <c r="I30" s="58" t="s">
        <v>12</v>
      </c>
      <c r="J30" s="51" t="s">
        <v>106</v>
      </c>
      <c r="K30" s="58"/>
      <c r="M30" s="63"/>
    </row>
    <row r="31" spans="1:13" ht="69" customHeight="1" x14ac:dyDescent="0.3">
      <c r="A31" s="16" t="s">
        <v>38</v>
      </c>
      <c r="B31" s="17">
        <v>1</v>
      </c>
      <c r="C31" s="49">
        <v>1</v>
      </c>
      <c r="D31" s="54" t="s">
        <v>24</v>
      </c>
      <c r="E31" s="26" t="s">
        <v>67</v>
      </c>
      <c r="F31" s="27" t="s">
        <v>69</v>
      </c>
      <c r="G31" s="59" t="s">
        <v>99</v>
      </c>
      <c r="H31" s="61">
        <v>1</v>
      </c>
      <c r="I31" s="58" t="s">
        <v>12</v>
      </c>
      <c r="J31" s="58"/>
      <c r="K31" s="59" t="s">
        <v>105</v>
      </c>
    </row>
    <row r="32" spans="1:13" ht="64.5" customHeight="1" x14ac:dyDescent="0.3">
      <c r="A32" s="28" t="s">
        <v>39</v>
      </c>
      <c r="B32" s="17">
        <v>1</v>
      </c>
      <c r="C32" s="49">
        <v>1</v>
      </c>
      <c r="D32" s="29" t="s">
        <v>12</v>
      </c>
      <c r="E32" s="52" t="s">
        <v>68</v>
      </c>
      <c r="G32" s="59"/>
      <c r="H32" s="61">
        <v>1</v>
      </c>
      <c r="I32" s="58" t="s">
        <v>12</v>
      </c>
      <c r="J32" s="52" t="s">
        <v>68</v>
      </c>
      <c r="K32" s="58"/>
    </row>
    <row r="33" spans="1:11" ht="156.75" customHeight="1" x14ac:dyDescent="0.3">
      <c r="A33" s="16" t="s">
        <v>40</v>
      </c>
      <c r="B33" s="17">
        <v>1</v>
      </c>
      <c r="C33" s="49">
        <v>1</v>
      </c>
      <c r="D33" s="54" t="s">
        <v>24</v>
      </c>
      <c r="E33" s="55" t="s">
        <v>70</v>
      </c>
      <c r="F33" s="27" t="s">
        <v>71</v>
      </c>
      <c r="G33" s="59" t="s">
        <v>100</v>
      </c>
      <c r="H33" s="61">
        <v>1</v>
      </c>
      <c r="I33" s="58" t="s">
        <v>12</v>
      </c>
      <c r="J33" s="58"/>
      <c r="K33" s="58"/>
    </row>
    <row r="34" spans="1:11" ht="282.60000000000002" customHeight="1" x14ac:dyDescent="0.3">
      <c r="A34" s="16" t="s">
        <v>41</v>
      </c>
      <c r="B34" s="17">
        <v>1</v>
      </c>
      <c r="C34" s="49">
        <v>1</v>
      </c>
      <c r="D34" s="54" t="s">
        <v>24</v>
      </c>
      <c r="E34" s="55" t="s">
        <v>72</v>
      </c>
      <c r="F34" s="27" t="s">
        <v>73</v>
      </c>
      <c r="G34" s="59" t="s">
        <v>101</v>
      </c>
      <c r="H34" s="61">
        <v>1</v>
      </c>
      <c r="I34" s="58" t="s">
        <v>12</v>
      </c>
      <c r="J34" s="58"/>
      <c r="K34" s="136" t="s">
        <v>131</v>
      </c>
    </row>
    <row r="35" spans="1:11" ht="54.75" customHeight="1" x14ac:dyDescent="0.3">
      <c r="A35" s="16" t="s">
        <v>42</v>
      </c>
      <c r="B35" s="17">
        <v>1</v>
      </c>
      <c r="C35" s="49">
        <v>1</v>
      </c>
      <c r="D35" s="29" t="s">
        <v>12</v>
      </c>
      <c r="E35" s="26"/>
      <c r="F35" s="30"/>
      <c r="G35" s="24"/>
      <c r="H35" s="61">
        <v>1</v>
      </c>
      <c r="I35" s="58" t="s">
        <v>12</v>
      </c>
      <c r="J35" s="58"/>
      <c r="K35" s="58"/>
    </row>
    <row r="36" spans="1:11" s="38" customFormat="1" ht="140.25" customHeight="1" x14ac:dyDescent="0.3">
      <c r="A36" s="31" t="s">
        <v>43</v>
      </c>
      <c r="B36" s="32"/>
      <c r="C36" s="33"/>
      <c r="D36" s="33"/>
      <c r="E36" s="34"/>
      <c r="F36" s="35" t="s">
        <v>83</v>
      </c>
      <c r="G36" s="59" t="s">
        <v>102</v>
      </c>
      <c r="H36" s="18"/>
      <c r="I36" s="18"/>
      <c r="J36" s="18"/>
      <c r="K36" s="119" t="s">
        <v>115</v>
      </c>
    </row>
    <row r="37" spans="1:11" s="38" customFormat="1" ht="75.75" customHeight="1" x14ac:dyDescent="0.3">
      <c r="A37" s="31" t="s">
        <v>44</v>
      </c>
      <c r="B37" s="36"/>
      <c r="C37" s="36"/>
      <c r="D37" s="37"/>
      <c r="E37" s="39"/>
      <c r="F37" s="35" t="s">
        <v>74</v>
      </c>
      <c r="G37" s="59" t="s">
        <v>114</v>
      </c>
      <c r="H37" s="18"/>
      <c r="I37" s="18"/>
      <c r="J37" s="18"/>
      <c r="K37" s="20" t="s">
        <v>116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60" zoomScaleNormal="60" workbookViewId="0">
      <pane xSplit="3" ySplit="6" topLeftCell="K28" activePane="bottomRight" state="frozen"/>
      <selection pane="topRight" activeCell="D1" sqref="D1"/>
      <selection pane="bottomLeft" activeCell="A7" sqref="A7"/>
      <selection pane="bottomRight" activeCell="C31" sqref="C31"/>
    </sheetView>
  </sheetViews>
  <sheetFormatPr defaultColWidth="9.109375" defaultRowHeight="13.8" x14ac:dyDescent="0.3"/>
  <cols>
    <col min="1" max="1" width="31.33203125" style="66" customWidth="1"/>
    <col min="2" max="2" width="51.6640625" style="66" customWidth="1"/>
    <col min="3" max="3" width="46.109375" style="66" customWidth="1"/>
    <col min="4" max="4" width="23.5546875" style="68" customWidth="1"/>
    <col min="5" max="5" width="40.88671875" style="66" customWidth="1"/>
    <col min="6" max="6" width="66.88671875" style="66" customWidth="1"/>
    <col min="7" max="7" width="55.109375" style="66" customWidth="1"/>
    <col min="8" max="8" width="16.88671875" style="69" customWidth="1"/>
    <col min="9" max="9" width="19.33203125" style="66" customWidth="1"/>
    <col min="10" max="10" width="30.88671875" style="66" customWidth="1"/>
    <col min="11" max="11" width="211.5546875" style="66" customWidth="1"/>
    <col min="12" max="16384" width="9.109375" style="66"/>
  </cols>
  <sheetData>
    <row r="1" spans="1:11" hidden="1" x14ac:dyDescent="0.3">
      <c r="B1" s="67" t="s">
        <v>92</v>
      </c>
      <c r="C1" s="67" t="s">
        <v>93</v>
      </c>
    </row>
    <row r="2" spans="1:11" ht="36" hidden="1" customHeight="1" x14ac:dyDescent="0.3">
      <c r="A2" s="70" t="s">
        <v>0</v>
      </c>
      <c r="B2" s="71" t="s">
        <v>55</v>
      </c>
      <c r="C2" s="72" t="s">
        <v>103</v>
      </c>
    </row>
    <row r="3" spans="1:11" ht="29.25" hidden="1" customHeight="1" x14ac:dyDescent="0.3">
      <c r="A3" s="73" t="s">
        <v>1</v>
      </c>
      <c r="B3" s="74" t="s">
        <v>56</v>
      </c>
      <c r="C3" s="75">
        <v>45215</v>
      </c>
    </row>
    <row r="4" spans="1:11" ht="27.75" hidden="1" customHeight="1" x14ac:dyDescent="0.3">
      <c r="A4" s="73" t="s">
        <v>2</v>
      </c>
      <c r="B4" s="76" t="s">
        <v>3</v>
      </c>
      <c r="C4" s="76" t="s">
        <v>3</v>
      </c>
      <c r="K4" s="77"/>
    </row>
    <row r="5" spans="1:11" ht="27.75" hidden="1" customHeight="1" x14ac:dyDescent="0.3">
      <c r="A5" s="73" t="s">
        <v>4</v>
      </c>
      <c r="B5" s="78">
        <v>0</v>
      </c>
      <c r="C5" s="78">
        <v>0</v>
      </c>
    </row>
    <row r="6" spans="1:11" ht="43.5" customHeight="1" x14ac:dyDescent="0.3">
      <c r="A6" s="40" t="s">
        <v>5</v>
      </c>
      <c r="B6" s="41" t="s">
        <v>61</v>
      </c>
      <c r="C6" s="56" t="s">
        <v>91</v>
      </c>
      <c r="D6" s="42" t="s">
        <v>7</v>
      </c>
      <c r="E6" s="43" t="s">
        <v>8</v>
      </c>
      <c r="F6" s="44" t="s">
        <v>9</v>
      </c>
      <c r="G6" s="79" t="s">
        <v>10</v>
      </c>
      <c r="H6" s="56" t="s">
        <v>111</v>
      </c>
      <c r="I6" s="42" t="s">
        <v>95</v>
      </c>
      <c r="J6" s="64" t="s">
        <v>96</v>
      </c>
      <c r="K6" s="65" t="s">
        <v>112</v>
      </c>
    </row>
    <row r="7" spans="1:11" x14ac:dyDescent="0.3">
      <c r="A7" s="80" t="s">
        <v>11</v>
      </c>
      <c r="B7" s="81" t="s">
        <v>45</v>
      </c>
      <c r="C7" s="82">
        <v>1</v>
      </c>
      <c r="D7" s="83" t="s">
        <v>12</v>
      </c>
      <c r="E7" s="84"/>
      <c r="F7" s="84"/>
      <c r="G7" s="85"/>
      <c r="H7" s="86">
        <v>1</v>
      </c>
      <c r="I7" s="115" t="s">
        <v>12</v>
      </c>
      <c r="J7" s="87"/>
      <c r="K7" s="87"/>
    </row>
    <row r="8" spans="1:11" x14ac:dyDescent="0.3">
      <c r="A8" s="80" t="s">
        <v>13</v>
      </c>
      <c r="B8" s="81" t="s">
        <v>45</v>
      </c>
      <c r="C8" s="82">
        <v>1</v>
      </c>
      <c r="D8" s="83" t="s">
        <v>12</v>
      </c>
      <c r="E8" s="84"/>
      <c r="F8" s="84"/>
      <c r="G8" s="85"/>
      <c r="H8" s="86">
        <v>1</v>
      </c>
      <c r="I8" s="115" t="s">
        <v>12</v>
      </c>
      <c r="J8" s="87"/>
      <c r="K8" s="87"/>
    </row>
    <row r="9" spans="1:11" x14ac:dyDescent="0.3">
      <c r="A9" s="80" t="s">
        <v>14</v>
      </c>
      <c r="B9" s="81" t="s">
        <v>45</v>
      </c>
      <c r="C9" s="82">
        <v>1</v>
      </c>
      <c r="D9" s="83" t="s">
        <v>12</v>
      </c>
      <c r="E9" s="84"/>
      <c r="F9" s="84"/>
      <c r="G9" s="85"/>
      <c r="H9" s="86">
        <v>1</v>
      </c>
      <c r="I9" s="115" t="s">
        <v>12</v>
      </c>
      <c r="J9" s="87"/>
      <c r="K9" s="87"/>
    </row>
    <row r="10" spans="1:11" ht="230.4" customHeight="1" x14ac:dyDescent="0.3">
      <c r="A10" s="80" t="s">
        <v>15</v>
      </c>
      <c r="B10" s="81" t="s">
        <v>45</v>
      </c>
      <c r="C10" s="82">
        <v>1</v>
      </c>
      <c r="D10" s="88" t="s">
        <v>53</v>
      </c>
      <c r="E10" s="89" t="s">
        <v>75</v>
      </c>
      <c r="F10" s="90" t="s">
        <v>76</v>
      </c>
      <c r="G10" s="91" t="s">
        <v>107</v>
      </c>
      <c r="H10" s="86">
        <v>1</v>
      </c>
      <c r="I10" s="115" t="s">
        <v>12</v>
      </c>
      <c r="J10" s="119" t="str">
        <f>+E10</f>
        <v>Riscontro corretto. Tutti i tratti di rete contenuti nel DBI, fogli Fognat_tronchi e Collett_tronchi, sono contenuti negli shape, numero complessivo pari a 75442 tronchi di rete. 
Le lunghezze sono congruenti: 3833.31 km.</v>
      </c>
      <c r="K10" s="87"/>
    </row>
    <row r="11" spans="1:11" ht="55.2" x14ac:dyDescent="0.3">
      <c r="A11" s="92" t="s">
        <v>17</v>
      </c>
      <c r="B11" s="93" t="s">
        <v>57</v>
      </c>
      <c r="C11" s="82">
        <v>1</v>
      </c>
      <c r="D11" s="83" t="s">
        <v>12</v>
      </c>
      <c r="E11" s="84"/>
      <c r="F11" s="94"/>
      <c r="G11" s="95"/>
      <c r="H11" s="86">
        <v>1</v>
      </c>
      <c r="I11" s="115" t="s">
        <v>12</v>
      </c>
      <c r="J11" s="87"/>
      <c r="K11" s="87"/>
    </row>
    <row r="12" spans="1:11" ht="55.2" x14ac:dyDescent="0.3">
      <c r="A12" s="92" t="s">
        <v>18</v>
      </c>
      <c r="B12" s="93" t="s">
        <v>57</v>
      </c>
      <c r="C12" s="82">
        <v>1</v>
      </c>
      <c r="D12" s="83" t="s">
        <v>12</v>
      </c>
      <c r="E12" s="84"/>
      <c r="F12" s="84"/>
      <c r="G12" s="85"/>
      <c r="H12" s="86">
        <v>1</v>
      </c>
      <c r="I12" s="115" t="s">
        <v>12</v>
      </c>
      <c r="J12" s="87"/>
      <c r="K12" s="87"/>
    </row>
    <row r="13" spans="1:11" ht="41.4" x14ac:dyDescent="0.3">
      <c r="A13" s="92" t="s">
        <v>46</v>
      </c>
      <c r="B13" s="96" t="s">
        <v>89</v>
      </c>
      <c r="C13" s="97">
        <v>0.93424087378383391</v>
      </c>
      <c r="D13" s="83" t="s">
        <v>12</v>
      </c>
      <c r="E13" s="84"/>
      <c r="F13" s="84"/>
      <c r="G13" s="85"/>
      <c r="H13" s="98">
        <v>0.93424087378383391</v>
      </c>
      <c r="I13" s="115" t="s">
        <v>12</v>
      </c>
      <c r="J13" s="87"/>
      <c r="K13" s="87"/>
    </row>
    <row r="14" spans="1:11" ht="41.4" x14ac:dyDescent="0.3">
      <c r="A14" s="92" t="s">
        <v>19</v>
      </c>
      <c r="B14" s="96" t="s">
        <v>90</v>
      </c>
      <c r="C14" s="97">
        <v>0.87292224490336945</v>
      </c>
      <c r="D14" s="83" t="s">
        <v>12</v>
      </c>
      <c r="E14" s="84"/>
      <c r="F14" s="90"/>
      <c r="G14" s="85"/>
      <c r="H14" s="98">
        <v>0.87292224490336945</v>
      </c>
      <c r="I14" s="115" t="s">
        <v>12</v>
      </c>
      <c r="J14" s="87"/>
      <c r="K14" s="87"/>
    </row>
    <row r="15" spans="1:11" ht="41.4" x14ac:dyDescent="0.3">
      <c r="A15" s="92" t="s">
        <v>20</v>
      </c>
      <c r="B15" s="96" t="s">
        <v>90</v>
      </c>
      <c r="C15" s="97">
        <v>0.87292224490336945</v>
      </c>
      <c r="D15" s="83" t="s">
        <v>12</v>
      </c>
      <c r="E15" s="84"/>
      <c r="F15" s="90"/>
      <c r="G15" s="85"/>
      <c r="H15" s="98">
        <v>0.87292224490336945</v>
      </c>
      <c r="I15" s="115" t="s">
        <v>12</v>
      </c>
      <c r="J15" s="87"/>
      <c r="K15" s="87"/>
    </row>
    <row r="16" spans="1:11" ht="24.75" customHeight="1" x14ac:dyDescent="0.3">
      <c r="A16" s="92" t="s">
        <v>21</v>
      </c>
      <c r="B16" s="99" t="s">
        <v>45</v>
      </c>
      <c r="C16" s="82">
        <v>1</v>
      </c>
      <c r="D16" s="83" t="s">
        <v>12</v>
      </c>
      <c r="E16" s="84"/>
      <c r="F16" s="84"/>
      <c r="G16" s="85"/>
      <c r="H16" s="86">
        <v>1</v>
      </c>
      <c r="I16" s="115" t="s">
        <v>12</v>
      </c>
      <c r="J16" s="87"/>
      <c r="K16" s="87"/>
    </row>
    <row r="17" spans="1:15" ht="24.75" customHeight="1" x14ac:dyDescent="0.3">
      <c r="A17" s="92" t="s">
        <v>22</v>
      </c>
      <c r="B17" s="99" t="s">
        <v>45</v>
      </c>
      <c r="C17" s="82">
        <v>1</v>
      </c>
      <c r="D17" s="83" t="s">
        <v>12</v>
      </c>
      <c r="E17" s="84"/>
      <c r="F17" s="84"/>
      <c r="G17" s="85"/>
      <c r="H17" s="86">
        <v>1</v>
      </c>
      <c r="I17" s="115" t="s">
        <v>12</v>
      </c>
      <c r="J17" s="87"/>
      <c r="K17" s="87"/>
    </row>
    <row r="18" spans="1:15" ht="71.25" customHeight="1" x14ac:dyDescent="0.3">
      <c r="A18" s="92" t="s">
        <v>23</v>
      </c>
      <c r="B18" s="99" t="s">
        <v>45</v>
      </c>
      <c r="C18" s="82">
        <v>1</v>
      </c>
      <c r="D18" s="83" t="s">
        <v>12</v>
      </c>
      <c r="E18" s="89" t="s">
        <v>77</v>
      </c>
      <c r="F18" s="100" t="s">
        <v>47</v>
      </c>
      <c r="G18" s="85"/>
      <c r="H18" s="86">
        <v>1</v>
      </c>
      <c r="I18" s="115" t="s">
        <v>12</v>
      </c>
      <c r="J18" s="89" t="s">
        <v>77</v>
      </c>
      <c r="K18" s="87"/>
    </row>
    <row r="19" spans="1:15" x14ac:dyDescent="0.3">
      <c r="A19" s="92" t="s">
        <v>25</v>
      </c>
      <c r="B19" s="99" t="s">
        <v>45</v>
      </c>
      <c r="C19" s="82">
        <v>1</v>
      </c>
      <c r="D19" s="83" t="s">
        <v>12</v>
      </c>
      <c r="E19" s="84"/>
      <c r="F19" s="84"/>
      <c r="G19" s="85"/>
      <c r="H19" s="86">
        <v>1</v>
      </c>
      <c r="I19" s="115" t="s">
        <v>12</v>
      </c>
      <c r="J19" s="87"/>
      <c r="K19" s="87"/>
    </row>
    <row r="20" spans="1:15" x14ac:dyDescent="0.3">
      <c r="A20" s="92" t="s">
        <v>26</v>
      </c>
      <c r="B20" s="99" t="s">
        <v>45</v>
      </c>
      <c r="C20" s="82">
        <v>1</v>
      </c>
      <c r="D20" s="83" t="s">
        <v>12</v>
      </c>
      <c r="E20" s="84"/>
      <c r="F20" s="84"/>
      <c r="G20" s="85"/>
      <c r="H20" s="86">
        <v>1</v>
      </c>
      <c r="I20" s="115" t="s">
        <v>12</v>
      </c>
      <c r="J20" s="87"/>
      <c r="K20" s="87"/>
    </row>
    <row r="21" spans="1:15" x14ac:dyDescent="0.3">
      <c r="A21" s="92" t="s">
        <v>27</v>
      </c>
      <c r="B21" s="99" t="s">
        <v>45</v>
      </c>
      <c r="C21" s="82">
        <v>1</v>
      </c>
      <c r="D21" s="83" t="s">
        <v>12</v>
      </c>
      <c r="E21" s="84"/>
      <c r="F21" s="84"/>
      <c r="G21" s="85"/>
      <c r="H21" s="86">
        <v>1</v>
      </c>
      <c r="I21" s="115" t="s">
        <v>12</v>
      </c>
      <c r="J21" s="87"/>
      <c r="K21" s="87"/>
    </row>
    <row r="22" spans="1:15" x14ac:dyDescent="0.3">
      <c r="A22" s="92" t="s">
        <v>48</v>
      </c>
      <c r="B22" s="99" t="s">
        <v>45</v>
      </c>
      <c r="C22" s="82">
        <v>1</v>
      </c>
      <c r="D22" s="83" t="s">
        <v>12</v>
      </c>
      <c r="E22" s="84"/>
      <c r="F22" s="84"/>
      <c r="G22" s="85"/>
      <c r="H22" s="86">
        <v>1</v>
      </c>
      <c r="I22" s="115" t="s">
        <v>12</v>
      </c>
      <c r="J22" s="87"/>
      <c r="K22" s="87"/>
    </row>
    <row r="23" spans="1:15" x14ac:dyDescent="0.3">
      <c r="A23" s="92" t="s">
        <v>29</v>
      </c>
      <c r="B23" s="99" t="s">
        <v>45</v>
      </c>
      <c r="C23" s="82">
        <v>1</v>
      </c>
      <c r="D23" s="83" t="s">
        <v>12</v>
      </c>
      <c r="E23" s="84"/>
      <c r="F23" s="84"/>
      <c r="G23" s="85"/>
      <c r="H23" s="86">
        <v>1</v>
      </c>
      <c r="I23" s="115" t="s">
        <v>12</v>
      </c>
      <c r="J23" s="87"/>
      <c r="K23" s="87"/>
    </row>
    <row r="24" spans="1:15" x14ac:dyDescent="0.3">
      <c r="A24" s="92" t="s">
        <v>49</v>
      </c>
      <c r="B24" s="99" t="s">
        <v>45</v>
      </c>
      <c r="C24" s="82">
        <v>1</v>
      </c>
      <c r="D24" s="83" t="s">
        <v>12</v>
      </c>
      <c r="E24" s="84"/>
      <c r="F24" s="101"/>
      <c r="G24" s="85"/>
      <c r="H24" s="86">
        <v>1</v>
      </c>
      <c r="I24" s="115" t="s">
        <v>12</v>
      </c>
      <c r="J24" s="87"/>
      <c r="K24" s="87"/>
    </row>
    <row r="25" spans="1:15" x14ac:dyDescent="0.3">
      <c r="A25" s="92" t="s">
        <v>30</v>
      </c>
      <c r="B25" s="99" t="s">
        <v>45</v>
      </c>
      <c r="C25" s="82">
        <v>1</v>
      </c>
      <c r="D25" s="83" t="s">
        <v>12</v>
      </c>
      <c r="E25" s="84"/>
      <c r="F25" s="84"/>
      <c r="G25" s="85"/>
      <c r="H25" s="86">
        <v>1</v>
      </c>
      <c r="I25" s="115" t="s">
        <v>12</v>
      </c>
      <c r="J25" s="87"/>
      <c r="K25" s="87"/>
    </row>
    <row r="26" spans="1:15" ht="99" customHeight="1" x14ac:dyDescent="0.3">
      <c r="A26" s="92" t="s">
        <v>50</v>
      </c>
      <c r="B26" s="102" t="s">
        <v>86</v>
      </c>
      <c r="C26" s="103">
        <v>0.35338405662628242</v>
      </c>
      <c r="D26" s="83" t="s">
        <v>12</v>
      </c>
      <c r="E26" s="84"/>
      <c r="F26" s="100" t="s">
        <v>85</v>
      </c>
      <c r="G26" s="85"/>
      <c r="H26" s="98">
        <v>0.35338405662628242</v>
      </c>
      <c r="I26" s="115" t="s">
        <v>12</v>
      </c>
      <c r="J26" s="87"/>
      <c r="K26" s="87"/>
    </row>
    <row r="27" spans="1:15" ht="90.6" customHeight="1" x14ac:dyDescent="0.3">
      <c r="A27" s="92" t="s">
        <v>51</v>
      </c>
      <c r="B27" s="102" t="s">
        <v>87</v>
      </c>
      <c r="C27" s="103">
        <v>0.3666790382015323</v>
      </c>
      <c r="D27" s="83" t="s">
        <v>12</v>
      </c>
      <c r="E27" s="84"/>
      <c r="F27" s="100" t="s">
        <v>85</v>
      </c>
      <c r="G27" s="85"/>
      <c r="H27" s="98">
        <v>0.3666790382015323</v>
      </c>
      <c r="I27" s="115" t="s">
        <v>12</v>
      </c>
      <c r="J27" s="87"/>
      <c r="K27" s="87"/>
    </row>
    <row r="28" spans="1:15" ht="100.2" customHeight="1" x14ac:dyDescent="0.3">
      <c r="A28" s="80" t="s">
        <v>32</v>
      </c>
      <c r="B28" s="102" t="s">
        <v>88</v>
      </c>
      <c r="C28" s="103">
        <v>0.47852655019750273</v>
      </c>
      <c r="D28" s="83" t="s">
        <v>12</v>
      </c>
      <c r="E28" s="84"/>
      <c r="F28" s="100" t="s">
        <v>85</v>
      </c>
      <c r="G28" s="85"/>
      <c r="H28" s="98">
        <v>0.47852655019750273</v>
      </c>
      <c r="I28" s="115" t="s">
        <v>12</v>
      </c>
      <c r="J28" s="87"/>
      <c r="K28" s="87"/>
    </row>
    <row r="29" spans="1:15" ht="31.5" customHeight="1" x14ac:dyDescent="0.3">
      <c r="A29" s="92" t="s">
        <v>37</v>
      </c>
      <c r="B29" s="99" t="s">
        <v>45</v>
      </c>
      <c r="C29" s="82">
        <v>1</v>
      </c>
      <c r="D29" s="83" t="s">
        <v>12</v>
      </c>
      <c r="E29" s="84"/>
      <c r="F29" s="104"/>
      <c r="G29" s="85"/>
      <c r="H29" s="86">
        <v>1</v>
      </c>
      <c r="I29" s="115" t="s">
        <v>12</v>
      </c>
      <c r="J29" s="87"/>
      <c r="K29" s="87" t="s">
        <v>129</v>
      </c>
    </row>
    <row r="30" spans="1:15" ht="33.75" customHeight="1" x14ac:dyDescent="0.3">
      <c r="A30" s="92" t="s">
        <v>52</v>
      </c>
      <c r="B30" s="99" t="s">
        <v>45</v>
      </c>
      <c r="C30" s="82">
        <v>1</v>
      </c>
      <c r="D30" s="83" t="s">
        <v>12</v>
      </c>
      <c r="E30" s="84"/>
      <c r="F30" s="104"/>
      <c r="G30" s="85"/>
      <c r="H30" s="86">
        <v>1</v>
      </c>
      <c r="I30" s="115" t="s">
        <v>12</v>
      </c>
      <c r="J30" s="87"/>
      <c r="K30" s="87"/>
    </row>
    <row r="31" spans="1:15" ht="409.5" customHeight="1" x14ac:dyDescent="0.3">
      <c r="A31" s="92" t="s">
        <v>38</v>
      </c>
      <c r="B31" s="99" t="s">
        <v>45</v>
      </c>
      <c r="C31" s="82">
        <v>1</v>
      </c>
      <c r="D31" s="88" t="s">
        <v>53</v>
      </c>
      <c r="E31" s="84" t="s">
        <v>78</v>
      </c>
      <c r="F31" s="104" t="s">
        <v>79</v>
      </c>
      <c r="G31" s="105" t="s">
        <v>108</v>
      </c>
      <c r="H31" s="86">
        <v>1</v>
      </c>
      <c r="I31" s="115" t="s">
        <v>12</v>
      </c>
      <c r="J31" s="120" t="s">
        <v>118</v>
      </c>
      <c r="K31" s="135" t="s">
        <v>130</v>
      </c>
    </row>
    <row r="32" spans="1:15" s="108" customFormat="1" ht="135.75" customHeight="1" x14ac:dyDescent="0.3">
      <c r="A32" s="80" t="s">
        <v>54</v>
      </c>
      <c r="B32" s="99" t="s">
        <v>45</v>
      </c>
      <c r="C32" s="82">
        <v>1</v>
      </c>
      <c r="D32" s="83" t="s">
        <v>12</v>
      </c>
      <c r="E32" s="106" t="s">
        <v>81</v>
      </c>
      <c r="F32" s="104"/>
      <c r="G32" s="107"/>
      <c r="H32" s="86">
        <v>1</v>
      </c>
      <c r="I32" s="115" t="s">
        <v>12</v>
      </c>
      <c r="J32" s="119" t="str">
        <f>+E32</f>
        <v xml:space="preserve">Si rileva che la somma delle riparazioni su allacci di fognatura nel DBI è congruente con quella desumibile dagli shape ed è pari a 162 riparazioni. Per differenza, nei collettori non sono quindi riscontrabili delle riparazioni su allacci nei collettori. </v>
      </c>
      <c r="K32" s="87"/>
      <c r="L32" s="66"/>
      <c r="M32" s="66"/>
      <c r="N32" s="66"/>
      <c r="O32" s="66"/>
    </row>
    <row r="33" spans="1:11" ht="133.5" customHeight="1" x14ac:dyDescent="0.3">
      <c r="A33" s="92" t="s">
        <v>40</v>
      </c>
      <c r="B33" s="99" t="s">
        <v>45</v>
      </c>
      <c r="C33" s="82">
        <v>1</v>
      </c>
      <c r="D33" s="88" t="s">
        <v>53</v>
      </c>
      <c r="E33" s="104" t="s">
        <v>80</v>
      </c>
      <c r="F33" s="104" t="s">
        <v>113</v>
      </c>
      <c r="G33" s="109" t="s">
        <v>109</v>
      </c>
      <c r="H33" s="86">
        <v>1</v>
      </c>
      <c r="I33" s="115" t="s">
        <v>12</v>
      </c>
      <c r="J33" s="119" t="str">
        <f>+E33</f>
        <v xml:space="preserve">Si rileva che la somma delle riparazioni su reti/condotte di fognatura/collettori nel DBI è pari a 189 mentre il dato desumibile dagli shape è 160. </v>
      </c>
      <c r="K33" s="87" t="s">
        <v>117</v>
      </c>
    </row>
    <row r="34" spans="1:11" ht="52.5" customHeight="1" x14ac:dyDescent="0.3">
      <c r="A34" s="92" t="s">
        <v>42</v>
      </c>
      <c r="B34" s="99" t="s">
        <v>45</v>
      </c>
      <c r="C34" s="82">
        <v>1</v>
      </c>
      <c r="D34" s="83" t="s">
        <v>12</v>
      </c>
      <c r="E34" s="84"/>
      <c r="F34" s="84"/>
      <c r="G34" s="85"/>
      <c r="H34" s="86">
        <v>1</v>
      </c>
      <c r="I34" s="115" t="s">
        <v>12</v>
      </c>
      <c r="J34" s="87"/>
      <c r="K34" s="87"/>
    </row>
    <row r="35" spans="1:11" ht="146.25" customHeight="1" x14ac:dyDescent="0.3">
      <c r="A35" s="110" t="s">
        <v>43</v>
      </c>
      <c r="B35" s="111"/>
      <c r="C35" s="112"/>
      <c r="D35" s="112"/>
      <c r="E35" s="113"/>
      <c r="F35" s="114" t="s">
        <v>82</v>
      </c>
      <c r="G35" s="134" t="s">
        <v>110</v>
      </c>
      <c r="H35" s="111"/>
      <c r="I35" s="111"/>
      <c r="J35" s="111"/>
      <c r="K35" s="134" t="s">
        <v>115</v>
      </c>
    </row>
    <row r="36" spans="1:11" ht="65.25" customHeight="1" x14ac:dyDescent="0.3">
      <c r="A36" s="110" t="s">
        <v>44</v>
      </c>
      <c r="B36" s="116"/>
      <c r="C36" s="116"/>
      <c r="D36" s="117"/>
      <c r="E36" s="118"/>
      <c r="F36" s="114" t="s">
        <v>84</v>
      </c>
      <c r="G36" s="116" t="s">
        <v>114</v>
      </c>
      <c r="H36" s="116"/>
      <c r="I36" s="116"/>
      <c r="J36" s="116"/>
      <c r="K36" s="116" t="s">
        <v>116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H12" sqref="H12"/>
    </sheetView>
  </sheetViews>
  <sheetFormatPr defaultRowHeight="14.4" x14ac:dyDescent="0.3"/>
  <cols>
    <col min="1" max="1" width="22.109375" customWidth="1"/>
    <col min="2" max="2" width="13.5546875" bestFit="1" customWidth="1"/>
    <col min="3" max="3" width="12.44140625" bestFit="1" customWidth="1"/>
    <col min="4" max="4" width="19.6640625" customWidth="1"/>
  </cols>
  <sheetData>
    <row r="1" spans="1:4" x14ac:dyDescent="0.3">
      <c r="B1" s="121" t="s">
        <v>119</v>
      </c>
      <c r="C1" s="121" t="s">
        <v>120</v>
      </c>
      <c r="D1" s="122" t="s">
        <v>121</v>
      </c>
    </row>
    <row r="2" spans="1:4" x14ac:dyDescent="0.3">
      <c r="A2" s="123" t="s">
        <v>122</v>
      </c>
      <c r="B2" s="124">
        <v>0</v>
      </c>
      <c r="C2" s="124">
        <v>0</v>
      </c>
      <c r="D2" s="125">
        <f>+C2+B2</f>
        <v>0</v>
      </c>
    </row>
    <row r="3" spans="1:4" x14ac:dyDescent="0.3">
      <c r="A3" s="123" t="s">
        <v>123</v>
      </c>
      <c r="B3" s="124">
        <v>3463337</v>
      </c>
      <c r="C3" s="124">
        <v>1952339</v>
      </c>
      <c r="D3" s="126">
        <f>+C3+B3</f>
        <v>5415676</v>
      </c>
    </row>
    <row r="4" spans="1:4" x14ac:dyDescent="0.3">
      <c r="A4" s="123" t="s">
        <v>124</v>
      </c>
      <c r="B4" s="127">
        <f>+B2/B3</f>
        <v>0</v>
      </c>
      <c r="C4" s="127">
        <f>+C2/C3</f>
        <v>0</v>
      </c>
      <c r="D4" s="128">
        <f>+D2/D3</f>
        <v>0</v>
      </c>
    </row>
    <row r="5" spans="1:4" x14ac:dyDescent="0.3">
      <c r="A5" s="129" t="s">
        <v>125</v>
      </c>
      <c r="B5" s="130" t="s">
        <v>126</v>
      </c>
      <c r="C5" s="130" t="s">
        <v>126</v>
      </c>
      <c r="D5" s="130" t="s">
        <v>127</v>
      </c>
    </row>
    <row r="6" spans="1:4" x14ac:dyDescent="0.3">
      <c r="A6" s="129" t="s">
        <v>128</v>
      </c>
      <c r="B6" s="131" t="s">
        <v>3</v>
      </c>
      <c r="C6" s="131" t="s">
        <v>127</v>
      </c>
      <c r="D6" s="131"/>
    </row>
    <row r="21" spans="13:14" x14ac:dyDescent="0.3">
      <c r="M21" s="132"/>
    </row>
    <row r="22" spans="13:14" x14ac:dyDescent="0.3">
      <c r="M22" s="132"/>
    </row>
    <row r="23" spans="13:14" x14ac:dyDescent="0.3">
      <c r="M23" s="132"/>
    </row>
    <row r="24" spans="13:14" x14ac:dyDescent="0.3">
      <c r="M24" s="132"/>
      <c r="N24" s="1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Istruttoria_SHP_ACQ</vt:lpstr>
      <vt:lpstr>Istruttoria_SHP_FGN</vt:lpstr>
      <vt:lpstr>Calcolo_PENALI</vt:lpstr>
      <vt:lpstr>Istruttoria_SHP_ACQ!_ftnref1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Caso</dc:creator>
  <cp:lastModifiedBy>Cinzia Caso</cp:lastModifiedBy>
  <dcterms:created xsi:type="dcterms:W3CDTF">2023-09-19T13:42:03Z</dcterms:created>
  <dcterms:modified xsi:type="dcterms:W3CDTF">2024-06-05T11:05:56Z</dcterms:modified>
</cp:coreProperties>
</file>