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fisrvvserv004\cond\00PianificazioneEControllo\01Condiviso\SERVIZIO_SPICS\Cons_ann_investim\2023_Consuntivo_2022\GAIA\"/>
    </mc:Choice>
  </mc:AlternateContent>
  <xr:revisionPtr revIDLastSave="0" documentId="13_ncr:1_{BD146967-6817-4CE4-8162-110451FC7598}" xr6:coauthVersionLast="47" xr6:coauthVersionMax="47" xr10:uidLastSave="{00000000-0000-0000-0000-000000000000}"/>
  <bookViews>
    <workbookView xWindow="-120" yWindow="-120" windowWidth="29040" windowHeight="15720" xr2:uid="{00000000-000D-0000-FFFF-FFFF00000000}"/>
  </bookViews>
  <sheets>
    <sheet name="Istr_finale_Cons22_GAIA" sheetId="1" r:id="rId1"/>
    <sheet name="Calcolopenalita" sheetId="2" r:id="rId2"/>
  </sheets>
  <definedNames>
    <definedName name="_xlnm._FilterDatabase" localSheetId="0" hidden="1">Istr_finale_Cons22_GAIA!$A$16:$L$186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 l="1"/>
  <c r="B12" i="2"/>
  <c r="B3" i="2"/>
  <c r="B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K1" authorId="0" shapeId="0" xr:uid="{00000000-0006-0000-0100-000001000000}">
      <text>
        <r>
          <rPr>
            <b/>
            <sz val="9"/>
            <color indexed="81"/>
            <rFont val="Tahoma"/>
            <family val="2"/>
          </rPr>
          <t>Autore:</t>
        </r>
        <r>
          <rPr>
            <sz val="9"/>
            <color indexed="81"/>
            <rFont val="Tahoma"/>
            <family val="2"/>
          </rPr>
          <t xml:space="preserve">
Costo totale da ultima previsione disponibile (lordo contributi)</t>
        </r>
      </text>
    </comment>
  </commentList>
</comments>
</file>

<file path=xl/sharedStrings.xml><?xml version="1.0" encoding="utf-8"?>
<sst xmlns="http://schemas.openxmlformats.org/spreadsheetml/2006/main" count="1659" uniqueCount="588">
  <si>
    <t>campo_verificato</t>
  </si>
  <si>
    <t>tipo_verifica</t>
  </si>
  <si>
    <t>tipo_errore</t>
  </si>
  <si>
    <t>riga_errore</t>
  </si>
  <si>
    <t>desc_int</t>
  </si>
  <si>
    <t>errore</t>
  </si>
  <si>
    <t>note</t>
  </si>
  <si>
    <t>PdI_vigente</t>
  </si>
  <si>
    <t>Confronto con PdI AIT</t>
  </si>
  <si>
    <t>Check 5 - PdI_vigente = 0 ma codice intervento presente nel PdI</t>
  </si>
  <si>
    <t>MI_ACQ03_01_00031040</t>
  </si>
  <si>
    <t>Realizzazione gruppo di pressione per integrazione alimentazione del serbatoio La Culla</t>
  </si>
  <si>
    <t>MI_ACQ03_01_0003</t>
  </si>
  <si>
    <t>Nuova IDCOMM non prevista nel PdI_vigente ma inserita all'interno di Codice Intervento AIT già presente nel PdI_vigente;L'intervento prevede la realizzazione di un nuovo pompaggio (44A__E__) e di una nuova adduttrice di interconnessione (44A__A__) ancora da codificare e che pertanto non sono ancora indicate nel campo id_infra</t>
  </si>
  <si>
    <t>MI_ACQ03_01_00031039</t>
  </si>
  <si>
    <t>Realizzazione gruppo di pressione per integrazione alimentazione del serbatoio Canala - Vasca Raccolta</t>
  </si>
  <si>
    <t>Nuova IDCOMM non prevista nel PdI_vigente ma inserita all'interno di Codice Intervento AIT già presente nel PdI_vigente;L'intervento prevede la realizzazione di un nuovo pompaggio ancora da codificare 07A01E__ e pertanto non ancora indicata nel campo id_infra</t>
  </si>
  <si>
    <t>MI_ACQ04_01_00031031</t>
  </si>
  <si>
    <t>Lavori di sostituzione con spostamento della tubazione di adduzione, durante i lavori di ammodernamento del sottopasso FS a Viareggio</t>
  </si>
  <si>
    <t>MI_ACQ04_01_0003</t>
  </si>
  <si>
    <t>Nuova IDCOMM non prevista nel PdI_vigente ma inserita all'interno di Codice Intervento AIT già presente nel PdI_vigente</t>
  </si>
  <si>
    <t>MI_ACQ04_01_00031030</t>
  </si>
  <si>
    <t>Sostituzione con spostamento sulla viabilita' principale di parte della linea adduttrice in FC del 350 in partenza dal riduttore di pressione presente presso il magazzino di Lido di Camaiore con contestuale delocalizzazione anche dell'odierno riduttore di pressione e sua trasformazione in mini turbina per il recupero e la produzione di energia</t>
  </si>
  <si>
    <t>Nuova IDCOMM non prevista nel PdI_vigente ma inserita all'interno di Codice Intervento AIT già presente nel PdI_vigente;L'intervento prevede anche l'installazione ex novo di una nuova valvola di recupero energetico ancora da codificare 07A04J__ e pertanto non ancora indicata nel campo id_infra</t>
  </si>
  <si>
    <t>MI_ACQ04_01_00031029</t>
  </si>
  <si>
    <t>Rinnovo infrastruttura di alimentazione al serbatoio Monte Moneta</t>
  </si>
  <si>
    <t>MI_ACQ04_01_00031020</t>
  </si>
  <si>
    <t>Lavori idraulici e di pulizia dell’area d’intervento a verde finalizzati al ripristino della condotta adduttrice Cartaro - Ischignano, servente la città di Massa, e danneggiata a seguito di eventi atmosferici avversi del 18/08/2022</t>
  </si>
  <si>
    <t>MI_ACQ04_01_00071033</t>
  </si>
  <si>
    <t>Complementari di acquedotto contestuali al rifacimento di un tratto di condotta fognaria lungo la SP 7 di Barga, in localita' Castelvecchio Pascoli, in contemporanea ai lavori di rifacimento della fognatura bianca da parte della Provincia di Lucca</t>
  </si>
  <si>
    <t>MI_ACQ04_01_0007</t>
  </si>
  <si>
    <t>MI_ACQ04_01_00071017</t>
  </si>
  <si>
    <t>Rinnovo acquedotto contestualmente alla razionalizzazione degli scarichi di Pip Loppora, Bertolotti e Rio Val di Lago</t>
  </si>
  <si>
    <t>Nuova IDCOMM non prevista nel PdI_vigente ma inserita all'interno di Codice Intervento AIT già presente nel PdI_vigente;Al 31.12.2022 lo Sal dell'intervento è "In gara" benché risulti uno speso_al_31_12_anno_a = 0. Questo in quanto, le spese di progettazione dell'intervento, eseguita internamente dai Servizi Ingegneria di GAIA S.p.A., e di gara relative sono state sostenute e rendicontate all'interno dell'intervento ID COMM 141 "Collettamento dello scarico di Fornaci di Barga al nuovo depuratore in progetto in loc. Chitarrino". Pertanto, le spese di progettazione e di gara dell'intervento di cui in oggetto risultano quindi inglobate e rendicontate sulla ID COMM 141</t>
  </si>
  <si>
    <t>MI_ACQ04_01_00081036</t>
  </si>
  <si>
    <t>Piccoli rinnovi della rete acquedottistica da parte dell'esercizio, costa Apuana</t>
  </si>
  <si>
    <t>MI_ACQ04_01_0008</t>
  </si>
  <si>
    <t>Nuova IDCOMM non prevista nel PdI_vigente ma inserita all'interno di Codice Intervento AIT già presente nel PdI_vigente;Nuova commessa per "Piccoli rinnovi della rete acquedottistica da parte dell'esercizio, costa Apuana" per la quale non sono ancora note le collocazioni che potranno essere oggetto di intervento. Per cui al momento campo "id_infra" non ancora compilato</t>
  </si>
  <si>
    <t>MI_ACQ04_01_00081035</t>
  </si>
  <si>
    <t>Piccoli rinnovi della rete acquedottistica da parte dell'esercizio, area Versilia</t>
  </si>
  <si>
    <t>Nuova IDCOMM non prevista nel PdI_vigente ma inserita all'interno di Codice Intervento AIT già presente nel PdI_vigente;Nuova commessa per "Piccoli rinnovi della rete acquedottistica da parte dell'esercizio, area Versilia" per la quale non sono ancora note le collocazioni che potranno essere oggetto di intervento. Per cui al momento campo "id_infra" non ancora compilato</t>
  </si>
  <si>
    <t>MI_ACQ04_01_00081034</t>
  </si>
  <si>
    <t>Rinnovo acquedotto in contemporanea alla realizzazione nuove fognature in strade varie del comune di Camaiore</t>
  </si>
  <si>
    <t>Nuova IDCOMM non prevista nel PdI_vigente ma inserita all'interno di Codice Intervento AIT già presente nel PdI_vigente;Al 31.12.2022 lo Sal dell'intervento è In gara benché risulti uno speso_al_31_12_anno_a = 0. Questo in quanto, la progettazione dell'intervento e la procedura di affidamento è stata accorpata a quella dell'intervento principale ID COMM 900 "Realizzazione nuove fognature in strade varie del comune di Camaiore" di cui l'intervento in oggetto rappresenta il complementare per il contestuale rinnovo della rete acquedottistica con l'occasione della realizzazione delle nuove fognature. Pertanto, le spese di progettazione dell'intervento di cui in oggetto risultano quindi essere inglobate e rendicontate sulla ID COMM 900.</t>
  </si>
  <si>
    <t>MI_ACQ04_01_00081025</t>
  </si>
  <si>
    <t>Complementari di acquedotto in contemporanea ai lavori di realizzazione nuove fognature in strade varie del comune di Forte dei Marmi</t>
  </si>
  <si>
    <t>Nuova IDCOMM non prevista nel PdI_vigente ma inserita all'interno di Codice Intervento AIT già presente nel PdI_vigente;Al 31.12.2022 lo Sal dell'intervento è In progettazione benché risulti uno speso_al_31_12_anno_a = 0. Questo in quanto, la progettazione dell'intervento è in corso ed è accorpata a quella dell'intervento principale ID COMM 901 "Realizzazione nuove fognature in strade varie del comune di Forte dei Marmi" di cui l'intervento in oggetto rappresenta il complementare per il contestuale rinnovo della rete acquedottistica con l'occasione della realizzazione delle nuove fognature. Pertanto, le spese di progettazione dell'intervento di cui in oggetto risultano quindi essere inglobate e rendicontate sulla ID COMM 901.</t>
  </si>
  <si>
    <t>MI_ACQ04_01_0008445</t>
  </si>
  <si>
    <t>Rinnovo condotte Loc. Cinquale via Pardini dal n.77 60 m DN63</t>
  </si>
  <si>
    <t>Nuova IDCOMM non prevista nel PdI_vigente ma inserita all'interno di Codice Intervento AIT già presente nel PdI_vigente;Al 31.12.2021 lo stato dell'intervento era stato indicato come Anullato e la commessa non era stata più inserita nell'aggiornamento del PdI 20-23 in quanto si era valutato di non intervenire più a causa di indisponibilità delle aree di proprieta' privata e con privati contrari a proseguire con l'intervento. In seguito è stato invece riattivato il confronto con i privati per addivenire a una soluzione. Pertanto, l'intervento è stato reinserito nel piano aggiornando lo stato come Non iniziato;Intervento con speso_al_31_12_anno_a &gt; 0 ma con Sal indicato "Non iniziato", in quanto lo speso_al_31_12_anno_a  si riferisce a spese del personale, amministrative et simili tali da non potere considerare l'intervento iniziato</t>
  </si>
  <si>
    <t>MI_ACQ05_01_00021026</t>
  </si>
  <si>
    <t>Ristrutturazione sorgente Nocchi-Pompeo</t>
  </si>
  <si>
    <t>MI_ACQ05_01_0002</t>
  </si>
  <si>
    <t>MI_ACQ05_01_00051027</t>
  </si>
  <si>
    <t>Miglioramento captazione dei pozzi Di la dall'Acqua e adduzione al serbatoio Nocchi Pompeo</t>
  </si>
  <si>
    <t>MI_ACQ05_01_0005</t>
  </si>
  <si>
    <t>MI_ACQ05_01_00081028</t>
  </si>
  <si>
    <t>Ristrutturazione serbatoio Nocchi-Pompeo</t>
  </si>
  <si>
    <t>MI_ACQ05_01_0008</t>
  </si>
  <si>
    <t>MI_ACQ05_01_00111024</t>
  </si>
  <si>
    <t>Lavori elettrici specialistici finalizzati al ripristino del quadro elettrico del Campo Pozzi Frati per Monte Donaia, in comune di Camaiore e a servizio dell’acquedotto del capoluogo del comune medesimo, a seguito di incendio del 10/08/2022</t>
  </si>
  <si>
    <t>MI_ACQ05_01_0011</t>
  </si>
  <si>
    <t>MI_FOG-DEP04_01_00011023</t>
  </si>
  <si>
    <t>Realizzazione fognatura in località Capezzano Monte, nel comune di Pietrasanta, a seguito di Accordo derivante da obbligo di allacciamento</t>
  </si>
  <si>
    <t>MI_FOG-DEP04_01_0001</t>
  </si>
  <si>
    <t>MI_FOG-DEP04_01_00021019</t>
  </si>
  <si>
    <t>Prolungamento scarico Novegigola</t>
  </si>
  <si>
    <t>MI_FOG-DEP04_01_0002</t>
  </si>
  <si>
    <t>MI_FOG-DEP04_01_00021016</t>
  </si>
  <si>
    <t>Razionalizzazione degli scarichi di Pip Loppora, Bertolotti e Rio Val di Lago</t>
  </si>
  <si>
    <t>Nuova IDCOMM non prevista nel PdI_vigente ma inserita all'interno di Codice Intervento AIT già presente nel PdI_vigente;Al 31.12.2022 lo Sal dell'intervento è "In gara" benché risulti uno speso_al_31_12_anno_a = 0. Questo in quanto, le spese di progettazione dell'intervento, eseguita internamente dai Servizi Ingegneria di GAIA S.p.A., e di gara relative sono state sostenute e rendicontate all'interno dell'intervento ID COMM 141 "Collettamento dello scarico di Fornaci di Barga al nuovo depuratore in progetto in loc. Chitarrino". Pertanto, le spese di progettazione e di gara dell'intervento di cui in oggetto risultano quindi inglobate e rendicontate sulla ID COMM 141;L'intervento prevede la dismissione degli scarichi liberi 05F08SC01, 05F16SC01 e 05F17SC01 che non essendo tracciati nel DB Infra non vengono indicati nel campo id_infra. Inoltre, l'intervento prevede anche la realizzazione di tre nuove centrali di sollevamento che essendo ancora da codificare non vengono indicate nel campo id_infra (05F08Q__, 05F16Q__ e 05F17Q__);Lavori avviati ad aprile 2023 e con previsione di conclusione per la fine dell'anno 2023. A inizio novembre 2023 si stima un avanzamento dei lavori nell'ordine del 60%. Presso gli odierni impianti di depurazione PIP LOPPORA e BERTOLOTTI e lo scarico libero VAL DI LAGO sono raccolti i reflui di un numero estremamente ridotto delle utenze degli agglomerati di Barga e di Fornaci di Barga. In tal senso il collettamento dei precedenti impianti e scarichi rappresenta un intervento marginale di completamento della infrastruttura fognaria per i collettamenti principali di Mologno, Colombaia, PIP Chitarrino, San Bernardino, Fornaci di Barga e Rio Fontana Maggio che sono stati già realizzati e posti in funzione e che hanno già permesso di ottenere il raggiungimento della conformità strutturale per le infrazioni comunitarie del comune di Barga.</t>
  </si>
  <si>
    <t>MI_FOG-DEP05_01_00021032</t>
  </si>
  <si>
    <t>Rifacimento di un tratto di condotta fognaria lungo la SP 7 di Barga, in localita' Castelvecchio Pascoli, in contemporanea ai lavori di rifacimento della fognatura bianca da parte della Provincia di Lucca</t>
  </si>
  <si>
    <t>MI_FOG-DEP05_01_0002</t>
  </si>
  <si>
    <t>MI_FOG-DEP06_01_00021038</t>
  </si>
  <si>
    <t>Rinnovo ed efficientamento energetico del parco impianti di sollevamento fognatura nell'area di costa Apuo-Versiliese</t>
  </si>
  <si>
    <t>MI_FOG-DEP06_01_0002</t>
  </si>
  <si>
    <t>Nuova IDCOMM non prevista nel PdI_vigente ma inserita all'interno di Codice Intervento AIT già presente nel PdI_vigente;Nuova commessa per "Rinnovo ed efficientamento energetico del parco impianti di sollevamento fognatura nell'area di costa Apuo-Versiliese" per la quale non sono ancora note tutte le collocazioni che potranno essere oggetto di intervento. Per cui al momento campo "id_infra" non ancora compilato.</t>
  </si>
  <si>
    <t>MI_SII01_01_00101018</t>
  </si>
  <si>
    <t>Attività tecnico/amministrative Coordinamento Servizi Operativi Acquedotto e Servizi Tecnici all'Utenza necessarie per la realizzazione degli investimenti previsti nel Programma degli Interventi</t>
  </si>
  <si>
    <t>MI_SII01_01_0010</t>
  </si>
  <si>
    <t>Nuova IDCOMM non prevista nel PdI_vigente ma inserita all'interno di Codice Intervento AIT già presente nel PdI_vigente;E' stata prevista una nuova commessa IDCOMM 1018 "Attività tecnico/amministrative Coordinamento Servizi Operativi Acquedotto e Servizi Tecnici all'Utenza necessarie per la realizzazione degli investimenti previsti nel Programma degli Interventi" per la capitalizzazione delle spese del personale interno necessarie alle attività tecniche e amministrative dei Servizi Operativi Acquedotto e Servizi Tecnici all'Utenza per le realizzazione degli interventi del PdI che negli passati non venivano giustamente rendicontate e capitalizzate all'interno degli investimenti;"No DB Infra"</t>
  </si>
  <si>
    <t>sal</t>
  </si>
  <si>
    <t>Correttezza</t>
  </si>
  <si>
    <t>Check 14 - sal non compatibile con speso al 31/12</t>
  </si>
  <si>
    <t>MI_ACQ03_01_0003481</t>
  </si>
  <si>
    <t>Potenziamento adduzione da sorgenti di Capezzano Monte</t>
  </si>
  <si>
    <t>Annullato</t>
  </si>
  <si>
    <t>Dopo la chiusura del Bilancio 2019, l'intervento è stato indicato come Rinunciato, pertanto nel 2020 sono stati mandati a costo i LIC del 2018 e 2019;Intervento "Annullato" e pertanto campo id_infra non compilato;Intervento Annullato in quanto di difficile realizzazione e con costi-benefici non convenienti.</t>
  </si>
  <si>
    <t>MI_ACQ04_01_0008552</t>
  </si>
  <si>
    <t>Risanamento delle condotte di adduzione e distribuzione in Loc. Le Piane a Levigliani</t>
  </si>
  <si>
    <t>Nel 2019 l'intervento in oggetto è stato rinunciato e pertanto i LIC 2018 sono una sopravvenienza dismessa nel 2019;Intervento "Annullato" e pertanto campo id_infra non compilato;L'intervento era stato previsto a causa di una criticità di torbidita che interessava un gruppo di utenze. In seguito la criticità è stata risolta mediante altro intervento, ovvero, mediante la realizzazione di un bypass da parte del Servizio Acquedotto, realizzato all'interno delle Manutenzioni Straordinarie generiche di cui alla IDCOMM 6, che ha permesso il superamento della problematica. Per questo l'intervento in oggetto non si è reso più necessario ed è stato per questo annullato.</t>
  </si>
  <si>
    <t>MI_ACQ05_01_0012619</t>
  </si>
  <si>
    <t xml:space="preserve">Adeguamento sistemi di disinfezione </t>
  </si>
  <si>
    <t>Non iniziato</t>
  </si>
  <si>
    <t>Intervento con speso_al_31_12_anno_a &gt; 0 ma con Sal indicato "Non iniziato", in quanto lo speso_al_31_12_anno_a  si riferisce a spese del personale, amministrative et simili tali da non potere considerare l'intervento iniziato;Codice id_infra "In fase di definizione": Intervento in fase di definizione e non iniziato al 31.12.2022 e per il quale non sono ancora note le collocazioni che potranno essere interessate dallo stesso.</t>
  </si>
  <si>
    <t>MI_SII01_01_0001673</t>
  </si>
  <si>
    <t>Progetto WFM</t>
  </si>
  <si>
    <t>Nel consuntivo 2019 lo stato dell'intervento al 31.12.2019 risultava indicato come "sospeso", in quanto per l'intervento si era avviato e realizzato un primo pilota sui cui risultati è prevista la realizzazione completa del progetto. Al 31.12.2020 l'intervento non era tuttavia ancora ripreso. Non essendo prevista l'indicazione "sospeso" tra i "sal" possibili si era quindi optato per indicare l'intervento al 31.12.2020 come "Non iniziato" visto che lo stesso non era effettivamente in prosecuzione e in corso al 31.12.2020. Al 31.12.2022 la situazione è invariata e pertanto all'intervento si continua ad associare il sal "Non iniziato";"No DB Infra"</t>
  </si>
  <si>
    <t>MI_ACQ05_01_0008679</t>
  </si>
  <si>
    <t>Lavori di consolidamento del muro di contenimento del terrapieno serbatoio Monteverde</t>
  </si>
  <si>
    <t>Nel 2019 l'intervento in oggetto è stato rinunciato e pertanto i LIC 2018 sono una sopravvenienza dismessa nel 2019;Intervento "Annullato" e pertanto campo id_infra non compilato;L'intervento è stato annullato in quanto dalle indagini e studi svolti è risultato che il terrapieno del serbatoio Monteverde non necessita in realtà di interventi di consolidamento. Piuttosto, la criticità è invece da ricollegarsi alla tenuta della struttura di accumulo che presenta alcune perdite evidenziate da ulteriori indagini e saggi eseguiti successivamente. A tale proposito si stanno concludendo le attività per la definizione degli interventi da realizzare per i quali si prevede l'inserimento nel PdI di una nuova commessa dedicata al ripristino ottimale della tenuta del serbatoio</t>
  </si>
  <si>
    <t>MI_ACQ04_01_0008715</t>
  </si>
  <si>
    <t>Sostituzione tubazione di acquedotto, in fibrocemento DN300, in Via XX Settembre a Carrara, in contemporanea ai lavori di Posa nuova rete fognaria Bianca in loc. Marina di Carrara (“Sistemazione idrogeologica dell’area in destra idrografica del torrente Carrione in prossimità dello sbocco a mare _ Lotto Funzionale 2.1”)</t>
  </si>
  <si>
    <t>Intervento con speso_al_31_12_anno_a &gt; 0 ma con Sal indicato "Non iniziato", in quanto lo speso_al_31_12_anno_a  si riferisce a spese del personale, amministrative et simili tali da non potere considerare l'intervento iniziato</t>
  </si>
  <si>
    <t>MI_FOG-DEP04_01_0002749</t>
  </si>
  <si>
    <t>Realizzazione fognatura in via I Maggio, Arpiola</t>
  </si>
  <si>
    <t>Dopo la chiusura del Bilancio 2019, l'intervento è stato indicato come Rinunciato, pertanto nel 2020 sono stati mandati a costo i LIC del 2019;Intervento "Annullato" e pertanto campo id_infra non compilato;L'intervento è stato "Annullato" in quanto inglobato all'interno della IDCOMM 462 "Estensione fognaria zona Arpiola viale Repubblica e ricostruzione imhoff".</t>
  </si>
  <si>
    <t>MI_FOG-DEP04_01_0001839</t>
  </si>
  <si>
    <t xml:space="preserve">Realizzazione di estensioni fognarie prioritarie nel comune di Carrara, in Via Fossa Maestra </t>
  </si>
  <si>
    <t>Al 31.12.2021 lo stato dell'intervento risultava In progettazione. Tuttavia, nel corso del 2022, a seguito dello sviluppo della progettazione, è emerso un rapporto costi-benefici non conveniente in considerazione del basso numero di utenze allacciabili in relazione ai costi prevedibili. Per questo si è deciso di Annullare l'intervento ridestinando le somme programmate sullo stesso ad altri interventi del PdI a maggiore priorità;Intervento "Annullato" e pertanto campo id_infra non compilato;L'intervento ricade all'interno dell'Agglomerato &gt; 2.000 AE di CARRARA (aggCode IT090000000192). Tale agglomerato risulta allo stato conforme rispetto alla Direttiva 271/91/CEE vigente, pertanto ad oggi l'intervento non ha implicazioni con la Direttiva 271 stessa. Tuttavia, vista l'attuale revisione della Direttiva 271, su proposta della commissione UE, ed in particolare in riferimento alla parte che dovrebbe riguardare "Norme più rigorose per i sistemi individuali" (IAS) l'intervento potrebbe invece avere un domani successive implicazioni con la futura Direttiva 271. Ad oggi l'intervento risulta essere stato sospeso ("Annullato") in quanto in fase di riesame della progettazione sviluppata risulterebbe presente nell'area un basso numero di utenze da collegare, il cui trattamento rimarrebbe in capo agli attuali sistemi individuali (IAS), in relazione ai costi prevedibili. In particolare, dato che l'area dell'intervento si trova in immediata adiacenza (parallela) alla Fossa Maestra sono presenti difficoltà tecniche per le attività di scavo e posa della nuova fognatura: si renderebbero necessarie costose opere per il sostegno dello scavo (palancolati) e per drenare le acque ai fini di operare in asciutto (wellpoint). In ultimo, parte dell'intervento ricadrebbe in aree private con ulteriori necessità di espropri. Per quanto sopra a seguito dell'analisi costi-benefici allo stato l'intervento non è stato reputato conveniente. Questo non toglie che un domani per effetto di "Norme più rigorose per i sistemi individuali" (IAS) che potranno essere introdotte dalla futura Direttiva 271 non si debba comunque dover realizzare l'intervento, per ottemperare alle nuove possibili restrizioni normative, a prescindere dai risultati ad oggi ottenuti dall'analisi costi-benefici.</t>
  </si>
  <si>
    <t>MI_FOG-DEP04_01_0001842</t>
  </si>
  <si>
    <t>Realizzazione di estensione fognaria nel comune di Carrara, in Via Groppoli, con realizzazione stazione di sollevamento</t>
  </si>
  <si>
    <t>Al 31.12.2021 lo stato dell'intervento risultava In progettazione. Tuttavia, nel corso del 2022, a seguito dello sviluppo della progettazione, è emerso un rapporto costi-benefici non conveniente in considerazione del basso numero di utenze allacciabili in relazione ai costi prevedibili. Per questo si è deciso di Annullare l'intervento ridestinando le somme programmate sullo stesso ad altri interventi del PdI a maggiore priorità;Intervento "Annullato" e pertanto campo id_infra non compilato;L'intervento ricade all'interno dell'Agglomerato &gt; 2.000 AE di CARRARA (aggCode IT090000000192). Tale agglomerato risulta allo stato conforme rispetto alla Direttiva 271/91/CEE vigente, pertanto ad oggi l'intervento non ha implicazioni con la Direttiva 271 stessa. Tuttavia, vista l'attuale revisione della Direttiva 271, su proposta della commissione UE, ed in particolare in riferimento alla parte che dovrebbe riguardare "Norme più rigorose per i sistemi individuali" (IAS) l'intervento potrebbe invece avere un domani successive implicazioni con la futura Direttiva 271. Ad oggi l'intervento risulta essere stato sospeso ("Annullato") in quanto in fase di riesame della progettazione sviluppata risulterebbe presente nell'area un basso numero di utenze da collegare, il cui trattamento rimarrebbe in capo agli attuali sistemi individuali (IAS), in relazione ai costi prevedibili. In particolare, le poche utenze presenti, una decina, dovrebbero essere fatte confluire a un nuovo sollevamento di difficile posizionamento in quanto da porre in alveo fluviale. Per quanto sopra a seguito dell'analisi costi-benefici allo stato l'intervento non è stato reputato conveniente. Questo non toglie che un domani per effetto di "Norme più rigorose per i sistemi individuali" (IAS) che potranno essere introdotte dalla futura Direttiva 271 non si debba comunque dover realizzare l'intervento, per ottemperare alle nuove possibili restrizioni normative, a prescindere dai risultati ad oggi ottenuti dall'analisi costi-benefici.</t>
  </si>
  <si>
    <t>MI_FOG-DEP04_01_0001843</t>
  </si>
  <si>
    <t>Realizzazione di estensioni fognarie prioritarie nel comune di Carrara, in Via Di Forma Bassa</t>
  </si>
  <si>
    <t>Al 31.12.2021 lo stato dell'intervento risultava In progettazione. Tuttavia, nel corso del 2022, a seguito dello sviluppo della progettazione, è emerso un rapporto costi-benefici non conveniente in considerazione del basso numero di utenze allacciabili in relazione ai costi prevedibili. Per questo si è deciso di Annullare l'intervento ridestinando le somme programmate sullo stesso ad altri interventi del PdI a maggiore priorità;Intervento "Annullato" e pertanto campo id_infra non compilato;L'intervento ricade all'interno dell'Agglomerato &gt; 2.000 AE di CARRARA (aggCode IT090000000192). Tale agglomerato risulta allo stato conforme rispetto alla Direttiva 271/91/CEE vigente, pertanto ad oggi l'intervento non ha implicazioni con la Direttiva 271 stessa. Tuttavia, vista l'attuale revisione della Direttiva 271, su proposta della commissione UE, ed in particolare in riferimento alla parte che dovrebbe riguardare "Norme più rigorose per i sistemi individuali" (IAS) l'intervento potrebbe invece avere un domani successive implicazioni con la futura Direttiva 271. Ad oggi l'intervento risulta essere stato sospeso ("Annullato") in quanto in fase di riesame della progettazione sviluppata risulterebbe presente nell'area un basso numero di utenze da collegare, il cui trattamento rimarrebbe in capo agli attuali sistemi individuali (IAS), in relazione ai costi prevedibili. Infatti, la carreggiata di via Forma Bassa ha una larghezza limitata che è contenuta, per la maggior parte della lunghezza interessata dall'intervento, da opere di contenimento di elevata altezza (muri di sostegno di cui parte anche in pietrame incoerente) dei terrapieni a monte, tra l'altro di forte acclività, e dall'altra (lato di valle) da muri di perimetrazione delle proprietà o da unità immobiliari direttamente confinanti con la strada. Questa particolare conformazione del sito richiede accorgimenti tecnici costosi in fase di scavo (blindoscavo per la quasi totalità della lunghezza dell'intervento) per evitare pericolosi cedimenti che possono mettere a forte rischio la stabilità e sicurezza dei versanti e dell'edificato esistente. Per quanto sopra a seguito dell'analisi costi-benefici allo stato l'intervento non è stato reputato conveniente. Questo non toglie che un domani per effetto di "Norme più rigorose per i sistemi individuali" (IAS) che potranno essere introdotte dalla futura Direttiva 271 non si debba comunque dover realizzare l'intervento, per ottemperare alle nuove possibili restrizioni normative, a prescindere dai risultati ad oggi ottenuti dall'analisi costi-benefici.</t>
  </si>
  <si>
    <t>Check 15 - sal non compatibile con speso al 31/12</t>
  </si>
  <si>
    <t>MI_FOG-DEP01_01_0005173</t>
  </si>
  <si>
    <t>Potenziamento dell'impianto di Valpromaro (aumento del volume delle vasche)</t>
  </si>
  <si>
    <t>In progettazione</t>
  </si>
  <si>
    <t>Al 31.12.2022 l'intervento era In progettazione e più nello specifico nella fase iniziale di fattibilità. La progettazione in oggetto era in corso di esecuzione internamente, da parte dei Servizi di Ingegneria di GAIA, e trattandosi di fasi di inquadramento preliminari e di un impegno di risorse contenuto le relative ore impegnate non sono state capitalizzate, determinando uno speso al 31.12.2022 ancora pari a zero.</t>
  </si>
  <si>
    <t>MI_FOG-DEP07_01_0001180</t>
  </si>
  <si>
    <t>Realizzazione del progetto di trattamento acque di pioggia eccedenti la portata di punta nera; Depuratore Lido di Camaiore</t>
  </si>
  <si>
    <t>Al 31.12.2022 lo Sal dell'intervento è In progettazione benché risulti uno speso_al_31_12_anno_a = 0. Questo in quanto, la progettazione dell'intervento è in corso assieme a quella del più importante intervento ID COMM 176 "Potenziamento impianto di depurazione Lido di Camaiore II Stralcio". Pertanto, le spese di progettazione dell'intervento di cui in oggetto risultano quindi essere inglobate e rendicontate sulla ID COMM 176.</t>
  </si>
  <si>
    <t>MI_FOG-DEP07_01_0001181</t>
  </si>
  <si>
    <t>Realizzazione del progetto di trattamento acque di pioggia eccedenti la portata di punta nera; Depuratore Lido Loc. Secco</t>
  </si>
  <si>
    <t>Al 31.12.2022 lo Sal dell'intervento è In progettazione benché risulti uno speso_al_31_12_anno_a = 0. Questo in quanto, la progettazione dell'intervento è in corso assieme a quella del più importante intervento ID COMM 177 "Potenziamento impianto di depurazione Secco  Lido di Camaiore  II Stralcio". Pertanto, le spese di progettazione dell'intervento di cui in oggetto risultano quindi essere inglobate e rendicontate sulla ID COMM 177.</t>
  </si>
  <si>
    <t>MI_FOG-DEP03_01_0002199</t>
  </si>
  <si>
    <t>Realizzazione condotte fognarie e sollevamento per convogliamento reflui ad impianto del capoluogo</t>
  </si>
  <si>
    <t>Al 31.12.2022 l'intervento era In progettazione e più nello specifico nella fase iniziale di fattibilità. La progettazione in oggetto era in corso di esecuzione internamente, da parte dei Servizi Operativi di GAIA, e trattandosi di fasi di inquadramento preliminari e di un impegno di risorse contenuto le relative ore impegnate non sono state capitalizzate, determinando uno speso al 31.12.2022 ancora pari a zero;L'intervento prevede la dismisione dello scarico libero 08F02SC02 (asset di cui non è previsto il censimento del DBI);L'intervento non riguarda né Agglomerati &gt; 2.000 AE né &gt; 1.000 AE e non ha quindi implicazioni con la direttiva 271 né attuale né futura (con riferimento alla revisione della Direttiva in corso in ambito EU)</t>
  </si>
  <si>
    <t>MI_ACQ04_01_0008215</t>
  </si>
  <si>
    <t>Rinnovo condotte via Lunense Loc. Marina di Carrara zona civico 25 100m DN63</t>
  </si>
  <si>
    <t>In esercizio</t>
  </si>
  <si>
    <t>Intervento realizzato con consuntivo nullo in quanto rendicontato nelle MS generiche ACQ di cui alla ID COMM 6;Nell'aggiornamento del PdI 20-23 l'intervento risulta essere stato pianificato unicamente nell'anno 2022 per un costo di 11.000,00 €. Tuttavia, i costi per i lavori dell'intervento sono stati attribuiti su intervento diverso rispetto a quello pianificato a causa di un errore materiale nell'associazione tra l'ODL per i lavori e il corretto codice sotto commessa. Ai fini di individuare il costo complessivo dell'intervento è stata pertanto svolta una ricerca storica attraverso interrogazione dei nostri sistemi. In particolare, i lavori dell'intervento sono stati rendicontanti sull'Ordine di Lavoro (ODL) 22ODL439643 "Rinnovo tubazione per eliminazione tubazione in pp VIA LUNENSE 19/23  D'Ambrosio" erronemante associato alla sottocommessa I1905FA06 "MAN.STR.NON PROGR.ACQ.FIORELLI" (Sottocommessa della IDCOMM 6) e non a quella corretta IDCOMM 215 "Rinnovo condotte via Lunense Loc. Marina di Carrara zona civico 25 100m DN63". Per la contabilizzazione di tale ODL, ovvero per i lavori dell'intervento, risulta stato emesso il SAL 22SAL14871 "SAL N° 17_mese di DICEMBRE 2022_MANUTENZIONE ACQUEDOTTO COSTA APUANA_BENITO STIRPE SPA" in data 31/12/20202 alla ditta "Impresa Benito Stirpe S.p.A." per una quota parte di costo sull'ODL 22ODL439643 di 5.385,89 €, tutto contabilizzato nell'annualità 2022. L'intervento risulta completato e non sono previsti ulteriori costi. Risulta pertanto: costo_totale = 5.385,89 €, speso_al_31_12_anno_a (2022) = 5.385,89 € e speso_anno_a (2022) = 5.385,89 €. I costi indicati hanno riguardato integralmente costi per  "di_cui_lavori_e_materiali". Il costo finale è risultato leggermente inferiore a quello previsto da PdI.</t>
  </si>
  <si>
    <t>MI_ACQ04_01_0008221</t>
  </si>
  <si>
    <t>Rinnovo rete idrica via Spondarella LR58/03/121119</t>
  </si>
  <si>
    <t>Intervento realizzato con consuntivo nullo in quanto rendicontato nelle MS generiche ACQ di cui alla ID COMM 6;Nell'aggiornamento del PdI 20-23 l'intervento risulta essere stato pianificato unicamente nell'anno 2022 per un costo previsionale di 26.000,00 €. Tuttavia, i costi per i lavori dell'intervento sono stati attribuiti su intervento diverso rispetto a quello pianificato a causa di un errore materiale nell'associazione tra i diversi ODL per i lavori e il corretto codice sotto commessa. Ai fini di individuare il costo complessivo dell'intervento è stata pertanto svolta una ricerca storica attraverso interrogazione dei nostri sistemi. In particolare, i lavori dell'intervento risultano stati eseguiti e contabilizzati secondo quanto di seguito. 18ODL416091 "RINNOVO CONDOTTA VIA SPONDARELLA 1 BONASCOLA" rendicontato in data 31/10/2018 sul 18SAL17414 alla ditta "F.lli Frediani S.r.l." per costo quota parte di 2.696,45 €, per l'anno 2018, agganciato erroneamente alla sottocommessa I1605MG06 "MAN.STR.NON PROGR.ACQ.MAZZANTI" (Sottocommessa della IDCOMM 6) in luogo della sottocommessa corretta in oggetto IDCOMM 221. 19ODL206336 "Sostituzione tubazione via Spondarella 2 Bonascola ( circa 20 metri)" rendicontato in data 30/06/2019 sul 19SAL14247 alla ditta "F.lli Frediani S.r.l." per costo quota parte di 1.405,39 €, per l'anno 2019, agganciato erroneamente alla sottocommessa I1905FA06 "MAN.STR.NON PROGR.ACQ.FIORELLI" in luogo della sottocommessa corretta in oggetto IDCOMM 221. 19ODL446901 "Rinnovo rete via Spondarella Loc. Bonascola D'ambrosio" rendicontato in data 31/03/2020 sul 20SAL11235 alla ditta "F.lli Frediani S.r.l." per costo quota parte di 5.616,27 €, per l'anno 2020, agganciato erroneamente alla sottocommessa I1905FA06 "MAN.STR.NON PROGR.ACQ.FIORELLI" in luogo della sottocommessa corretta in oggetto IDCOMM 221. 21ODL388786 "Fresatura e Rifacimento Tappeto Stradale VIA SPONDARELLA 2 a 6/b" rendicontato in data 30/09/2021 sul 21SAL11417 alla ditta "COBESCO S.r.l." per costo quota parte di 9.996,10 €, per l'anno 2021, agganciato erroneamente alla sottocommessa I1905FA06 "MAN.STR.NON PROGR.ACQ.FIORELLI" in luogo della sottocommessa corretta in oggetto IDCOMM 221. L'intervento risulta completato e non sono previsti ulteriori costi. Risulta pertanto: costo_totale = 19.714,21 €, speso_al_31_12_anno_a (2022) = 19.714,21 € e speso_anno_a (2022) = 0,00 €. I costi indicati hanno riguardato integralmente costi per  "di_cui_lavori_e_materiali". Il costo finale è risultato leggermente inferiore a quello previsto da PdI.</t>
  </si>
  <si>
    <t>MI_ACQ04_01_0008223</t>
  </si>
  <si>
    <t>Sostituzione condotte idriche via Mulazzo</t>
  </si>
  <si>
    <t>Intervento realizzato con consuntivo nullo in quanto rendicontato nelle MS generiche ACQ di cui alla ID COMM 6;Nell'aggiornamento del PdI 20-23 l'intervento risulta essere stato pianificato unicamente nell'anno 2022 per un costo di 12.000,00 €. Tuttavia, i costi per i lavori dell'intervento sono stati attribuiti su intervento diverso rispetto a quello pianificato a causa di un errore materiale nell'associazione tra l'ODL per i lavori e il corretto codice sotto commessa. Ai fini di individuare il costo complessivo dell'intervento è stata pertanto svolta una ricerca storica attraverso interrogazione dei nostri sistemi. In particolare, i lavori dell'intervento sono stati rendicontanti sull'Ordine di Lavoro (ODL) 22ODL439634 "Nuovo allaccio per eliminazione tubazione in pp VIA MULAZZO 10   D'Ambrosio" erronemante associato alla sottocommessa I1905FA06 "MAN.STR.NON PROGR.ACQ.FIORELLI" (Sottocommessa della IDCOMM 6) e non a quella corretta IDCOMM 223 "Sostituzione condotte idriche via Mulazzo". Per la contabilizzazione di tale ODL, ovvero per i lavori dell'intervento, risulta stato emesso il SAL 22SAL14871 "SAL N° 17_mese di DICEMBRE 2022_MANUTENZIONE ACQUEDOTTO COSTA APUANA_BENITO STIRPE SPA" in data 31/12/20202 alla ditta "Impresa Benito Stirpe S.p.A." per una quota parte di costo sull'ODL 22ODL439634 di 1.717,20 €, tutto contabilizzato nell'annualità 2022. L'intervento risulta completato e non sono previsti ulteriori costi. Risulta pertanto: costo_totale = 1.717,20 €, speso_al_31_12_anno_a (2022) = 1.717,20 € e speso_anno_a (2022) = 1.717,20 €. I costi indicati hanno riguardato integralmente costi per  "di_cui_lavori_e_materiali". Il costo finale è risultato inferiore a quello previsto da PdI in quanto non si è proceduto alla completa sostituzione della condotta principale, secondo quanto inizialmente previsto, ma solo al rifacimento di allaccio.</t>
  </si>
  <si>
    <t>MI_ACQ02_01_0001436</t>
  </si>
  <si>
    <t>Loc. Corubbio - Fornitura servizio acqua potabile</t>
  </si>
  <si>
    <t>I lavori idraulici previsti dall'intervento sono stati terminati e posti in esercizio nel 2020, tuttavia la spesa sulla commessa risulta nulla in quanto è stata rendicontata all'interno della commessa per le MS generiche di cui alla IDCOMM 6. Restano da eseguire i ripristini stradali che saranno prevedibilmente realizzati nella prima parte del 2023 e i cui costi sono stati riprogrammati sulla commessa in oggetto. Per quanto sopra lo "sal" della commessa al 31.12.2022 è indicato "In esercizio" benché la spesa programmata sia pari al costo totale dell'intervento;I costi per i lavori idraulici dell'intervento sono stati attribuiti su intervento diverso rispetto a quello pianificato a causa di un errore materiale nell'associazione tra l'ODL per i lavori idraulici e il corretto codice sotto commessa; Ai fini di individuare il costo complessivo dell'intervento è stata svolta una ricerca storica attraverso interrogazione dei nostri sistemi. In particolare, i lavori idraulici dell'intervento sono stati rendicontanti sull'Ordine di Lavoro (ODL) 19ODL278914 "MANUTENZIONE IMPIANTO ACQUEDOTTO, sostituzione condotta e rinnovo allacci - SAL FINALE" erronemante associato alla sottocommessa I1905MR06 "MAN.STR.NON PROGR.ACQ.RIVA" (Sottocommessa della IDCOMM 6) e non a quella corretta I20220436 (IDCOMM 436) "Loc. Corubbio - Fornitura servizio acqua potabile". Per la contabilizzazione di tale ODL, ovvero per i lavori idraulici dell'intervento, risultano stati emessi due SAL. In data 30/06/2019 è stato emesso alla ditta Lunardi Movimento Terra S.r.l. il 19SAL14348 "SAL GIUGNO 2019 - LUNARDI - Manutenzione acquedotto Lotto Garfagnana Alta" per una quota parte di costo sull'ODL 19ODL278914 di 17.408,12 €. In data 31/08/2019 è stato emesso sempre alla ditta Lunardi Movimento Terra S.r.l. il 19SAL16602 "SAL AGOSTO 2019 - Manutenzione acquedotto Lotto Garfagnana Alta - LUNARDI" per una quota parte di costo sull'ODL 19ODL278914 di 3.092,64 € per il saldo dei lavori idraulici. Per i lavori idraulici dell'intervento risulta quindi un costo complessivo finale di 20.500,76 €. Per quanto riguarda i ripristini questi sono stati eseguiti nel primo semestre 2023 e rendicontati correttamente sulla presente commessa attraverso l'ODL 23ODL285397 "Asfalti Corubbio". Infatti, in data 30/06/2023 risulta essere stato emesso il 23SAL13408 "SAL BACCI MAGGIO/GIUGNO 23 Lavori di ripristini stradali  Garfagnana" alla ditta Bacci Paolo per una quota parte di costo sull'ODL 23ODL285397 di 26.352,15 € per il pagamento a saldo e in unica soluzione dei costi per i ripristini stradali. Per questi ultimi nel PdI 20-23 vigente è stato previsto un costo di 15.000,00 € per l'anno 2023. Il costo effettivamente sostenuto è stato superiore rispetto a quanto preventivato nel PdI. Infatti, il Comune aveva inizialmente richiesto il ripristino della sola semicarreggita mentre in seguito in fase di esecuzione dei ripristini è stato richiesto di eseguire il ripristino a tutta strada. Questo ha comportato un incremento del costo per i ripristini rispetto a quanto previsto lo scorso anno in fase di aggiornamento del PdI 20-23. Nell'anno 2022 non risultano invece stati sostenuti costi sull'intervento. In conclusione: risulta per i lavori idraulici dell'intervento un costo di 20.500,76 € (quelli che sono stati erronemante contabilizzati sulla IDCOMM 6) più 26.352,15 € nell'anno 2023 per l'esecuzione dei ripristini (correttamente imputati sulla commessa) per un costo totale di 46.852,92 €. Costo finale della specifica commessa = 46.852,92 € (comprensivo dei ripristini stardali). Speso al 31/12/2022 = 20.500,76 €. Speso nel 2022 = 0,00 €. Il dato sul costo complessivo potrebbe essere soggetto nel corso del 2023 a possibili aggiornamenti e incrementi per effetto delle capitalizzazioni del personale indiretto (Dirigenti). Pertanto il costo finale dell'intervento sarà consolidato con la chiusura del Bilancio 2023 e comunicato nel prossimo Consuntivo annuale degli investimenti – Dati 2023.</t>
  </si>
  <si>
    <t>MI_ACQ03_01_0002439</t>
  </si>
  <si>
    <t>Captazione nuova sorgente nel capoluogo</t>
  </si>
  <si>
    <t>In corso</t>
  </si>
  <si>
    <t>Intervento avviato i primi di luglio 2022: fatta la strada, arrivate le pompe e già realizzata dalla ditta il piping in inox per il rinnovo. In attesa dell certificazione della ditta per i lavori su luoghi confinati. La contabilità sarà fatta a fine intervento, prevedibilmente nel 2023. Per questo, intervento con sal al 31.12.2022 "In corso" benché risulti uno speso_al_31_12_anno_a ancora = 0</t>
  </si>
  <si>
    <t>MI_ACQ03_01_0001536</t>
  </si>
  <si>
    <t>Costruzione nuova opera superficiale e installazione impianti di trattamento Torrente Volata (Le Vene del Lago)</t>
  </si>
  <si>
    <t>MI_FOG-DEP07_01_0001545</t>
  </si>
  <si>
    <t>Realizzazione del progetto di trattamento acque di pioggia eccedenti la portata di punta nera; Depuratore Querceta</t>
  </si>
  <si>
    <t>MI_FOG-DEP07_01_0001577</t>
  </si>
  <si>
    <t>Realizzazione del progetto di trattamento acque di pioggia eccedenti la portata di punta nera; Depuratore Viareggio</t>
  </si>
  <si>
    <t>Al 31.12.2022 lo Sal dell'intervento è "In corso" benché risulti uno speso_al_31_12_anno_a = 0. Questo in quanto, le spese di progettazione dell'intervento e di gara relative sono state sostenute e rendicontate all'interno dell'intervento principale ID COMM 576 "Raddoppio depuratore Viareggio" di cui il presente intervento per la "Realizzazione del progetto di trattamento acque di pioggia eccedenti la portata di punta nera; Depuratore Viareggio" rappresenta un complementare che è stato però formalmente distinto in quanto legato ai progetti per il trattamento delle acque di pioggia eccedenti la portata di punta nera. Per gli interventi IDCOMM 576 e 577 la progettazione è stata dunque unica così come la procedura di affidamento. Pertanto, le spese di progettazione e di gara dell'intervento di cui in oggetto risultano quindi inglobate e rendicontate sulla ID COMM 576. Per quanto riguarda i lavori al momento non sono state ancora contabilizzate spese per la parte del progetto riguardante le acque di pioggia;I costi relativi alla realizzazione delle opere saranno successivamente rendicontati in questa specifica commessa</t>
  </si>
  <si>
    <t>MI_FOG-DEP07_01_0004644</t>
  </si>
  <si>
    <t>Adeguamento fitodepuratore Ponte di sotto</t>
  </si>
  <si>
    <t>MI_FOG-DEP07_01_0004647</t>
  </si>
  <si>
    <t>Installazione griglia meccanizzata e manutenzione impianto diffusione ox Migneno</t>
  </si>
  <si>
    <t>MI_SII04_01_0001674</t>
  </si>
  <si>
    <t>Messa a norma attraversamenti ferroviari in zona Lunigiana</t>
  </si>
  <si>
    <t>Al 31.12.2022 l'intervento era In progettazione e più nello specifico nella fase iniziale di fattibilità. La progettazione in oggetto era in corso di esecuzione internamente, da parte dei Servizi di Ingegneria di GAIA, e trattandosi di fasi di inquadramento preliminari e di un impegno di risorse contenuto le relative ore impegnate non sono state capitalizzate, determinando uno speso al 31.12.2022 ancora pari a zero;Codice id_infra "In fase di definizione": Intervento per il quale devono essere ancora definiti gli attraversamenti da adeguare e per il quale non è ancora noto l'elenco delle collocazioni che potranno essere interessate.</t>
  </si>
  <si>
    <t>MI_ACQ02_01_0001704</t>
  </si>
  <si>
    <t>Accordo Pagni-Gaia-AXA relativo alla via di Contra, Camaiore. Realizzazione nuovo acquedotto zona via di Contra, in comune di Camaiore</t>
  </si>
  <si>
    <t>Al 31.12.2022 l'intervento era In progettazione e più nello specifico nella fase iniziale di progettazione. La progettazione in oggetto era in corso di esecuzione internamente, da parte dei Servizi di Ingegneria di GAIA, e trattandosi di fasi di inquadramento preliminari e di un impegno di risorse contenuto le relative ore impegnate non sono state capitalizzate, determinando uno speso al 31.12.2022 ancora pari a zero.</t>
  </si>
  <si>
    <t>MI_FOG-DEP03_01_0003766</t>
  </si>
  <si>
    <t>Realizzazione trattamento secondario sul Depuratore VAGLI DI SOPRA. Proposta l'aggiunta di una subirrigazione dopo la imhoff.</t>
  </si>
  <si>
    <t>Al 31.12.2022 l'intervento era In progettazione e più nello specifico nella fase di Progettazione Definitiva. La progettazione dell'intervento in oggetto è stata affidata a professionista esterno assieme a quella della ID COMM 765. Tutti i costi sostenuti al 31.12.2022 per la progettazione delle ID COMM 765 e 766 sono stati rendicontati all'interno della ID COMM 765, determinando quindi uno speso al 31.12.2022 ancora pari a zero per la ID COMM 766;I costi relativi alla realizzazione delle opere saranno successivamente rendicontati in questa specifica commessa</t>
  </si>
  <si>
    <t>MI_FOG-DEP07_01_0004774</t>
  </si>
  <si>
    <t>Realizzazione trattamento appropriato impianto di Teglia (percolatore statico)</t>
  </si>
  <si>
    <t>MI_FOG-DEP07_01_0004815</t>
  </si>
  <si>
    <t>Risoluzione della criticità dello scarico Tessieri</t>
  </si>
  <si>
    <t>Al 31.12.2022 l'intervento era In progettazione e più nello specifico nella fase iniziale di fattibilità. La progettazione in oggetto era in corso di esecuzione internamente, da parte dei Servizi di Ingegneria di GAIA, e trattandosi di fasi di inquadramento preliminari e di un impegno di risorse contenuto le relative ore impegnate non sono state capitalizzate, determinando uno speso al 31.12.2022 ancora pari a zero;Intervento in corso di definizione che prevede la dismisione dello scarico libero 39F76SC01 (asset di cui non è previsto il censimento del DBI);Il 11/09/2023 è stato affidato il completamento della progettazione a professionisti esterni che è attualmente in corso con previsione di conclusione per fine 2023/primo trimestre 2024. Nel II trimestre 2024 è previsto l'appalto e l'avvio dei lavori con conclusione entro il termine del 2024. Pertanto, ci sarà un allungamento delle tempistiche attualmente previste nel PS.</t>
  </si>
  <si>
    <t>MI_FOG-DEP07_01_0004816</t>
  </si>
  <si>
    <t>Risoluzione della criticità dello scarico Mazzini-Malaspina</t>
  </si>
  <si>
    <t>Al 31.12.2022 l'intervento era In progettazione e più nello specifico nella fase iniziale di fattibilità. La progettazione in oggetto era in corso di esecuzione internamente, da parte dei Servizi di Ingegneria di GAIA, e trattandosi di fasi di inquadramento preliminari e di un impegno di risorse contenuto le relative ore impegnate non sono state capitalizzate, determinando uno speso al 31.12.2022 ancora pari a zero;L'intervento prevede la realizzazione di una nuova centrale di sollevamento non ancora codificata nel DBI 2022 (39F77Q__) e la dismisione dello scarico libero 39F77SC01 (asset di cui non è previsto il censimento del DBI);Il 11/09/2023 è stato affidato il completamento della progettazione a professionisti esterni che è attualmente in corso con previsione di conclusione per fine 2023/primo trimestre 2024. Nel II trimestre 2024 è previsto l'appalto e l'avvio dei lavori con conclusione entro il termine del 2024. Pertanto, ci sarà un allungamento delle tempistiche attualmente previste nel PS.</t>
  </si>
  <si>
    <t>MI_FOG-DEP01_01_0029830</t>
  </si>
  <si>
    <t>Lotto I: Completamento rete fognaria Capoluogo - I stralcio</t>
  </si>
  <si>
    <t>L'intervento di cui in oggetto fa parte del più complesso accordo VERSILIA 2006. Lo Stralcio o Lotto in parola è stato realizzato negli anni antecedenti al PdI 16-19 ma su tale Lotto devono essere ancora riscossi alcuni contributi residui (10% di Saldo) il cui svincolo è però legato al completamento e messa in esercizio anche di tutti gli altri sottointerventi o Stralci che fanno parte dell'accordo richiamato. Dato che nel PdI 16-19 non era quindi più presente una commessa specifica sulla quale poter riprogrammare i contributi residui di questo Stralcio, in attesa del loro svincolo, è stato deciso nel successivo aggiornamento del PdI 16-19 di creare appositamente la nuova ID COMM 830 specifica che per tutto quanto sopra presenta la particolarità di avere un costo totale e uno speso al 31.12.2022 pari a zero benché lo Stralcio di interventi di cui in oggetto sia ormai concluso da diversi anni.</t>
  </si>
  <si>
    <t>MI_FOG-DEP04_01_0002881</t>
  </si>
  <si>
    <t xml:space="preserve">Razionalizzazione del sistema fognario in località Carbonaia nel comune di Castelnuovo di Garfagnana </t>
  </si>
  <si>
    <t>Al 31.12.2022 l'intervento era In progettazione e più nello specifico nella fase iniziale di fattibilità. La progettazione in oggetto era in corso di esecuzione internamente, da parte dei Servizi di Ingegneria di GAIA, e trattandosi di fasi di inquadramento preliminari e di un impegno di risorse contenuto le relative ore impegnate non sono state capitalizzate, determinando uno speso al 31.12.2022 ancora pari a zero;L'intervento prevede la realizzazione di nuove centrali di sollevamento non ancora codificate nel DBI 2022 (12F04Q__) e la dismisione degli scarichi liberi 12F04SC01, 12F04SC02 e 12F33SC01 (asset di cui non è previsto il censimento del DBI).</t>
  </si>
  <si>
    <t>MI_ACQ02_01_0001886</t>
  </si>
  <si>
    <t>Estensione di condotta di distribuzione in Località Pera-Santuario Madonna del Canale, Comune di Tresana (MS)</t>
  </si>
  <si>
    <t>MI_FOG-DEP05_01_0004930</t>
  </si>
  <si>
    <t>Sostituzione fognatura il Loc. Canala, nel comune di Tresana</t>
  </si>
  <si>
    <t>Intervento realizzato con consuntivo nullo in quanto rendicontato nelle MS generiche FOG di cui alla ID COMM 15;Nella prima consegna del Consuntivo annuale degli investimenti – Dati 2022 (file excel "Cons_Inv_2022_Format_AIT_Tra.xlsx") è stato indicato nelle note "Intervento realizzato con consuntivo nullo in quanto rendicontato nelle MS generiche FOG di cui alla ID COMM 15". Questo perché al 31.12.2022 risultava uno speso nullo ma con un SAL "In esercizio". Tuttavia questa non è la giusta motivazione. Infatti, a seguito delle richieste di AIT di cui alla I Diffida è stato svolto un approfondimento dal quale è risultato che il responsabile dell'intervento aveva correttamnte comunicato allo scrivente ufficio Programmazione Investimenti che: "l'intervento è stato avviato a novembre e concluso nel 2022 ma ancora da contabilizzare al 31/12/2022. La contabilità sarà inserita nel mese di gennaio 2023 ma con competenza 2022". In seguito la contabilità è stata inserita come previsto nel mese di gennaio 2023 (23SAL10073 il 31/01/2023) ma il SAL è stato registrato dalla ragioneria di GAIA con competenza 2023. In sostanza il problema è stato generato dal SAL inserito successivamente e della contabilizzazione dei costi sull'anno 2023 "per cassa" piuttosto che sull'anno 2022 "per competenza" che ha tratto in errore la scrivente Programmazione Investimenti nella compilazione del campo note per l'intervento. Dal preconsuntivo al 30.06.2023 risulta infatti sulla commessa uno speso di 57.323,38 € (dato ancora provvisorio e suscettibile di aggiornamenti). Pertanto con la chiusura dell'esercizio 2023 sarà definitivamente contabilizzato e consolidato il dato sullo speso per l'intervento sulla presente commessa. A tale data e con la prossima consegna del Consuntivo annuale degli investimenti – Dati 2023 non saranno quindi presenti anomalie per la commessa.</t>
  </si>
  <si>
    <t>MI_ACQ04_01_0009934</t>
  </si>
  <si>
    <t>Rinnovo acquedotto in contemporanea alla sostituzione fognatura il Loc. Canala, nel comune di Tresana</t>
  </si>
  <si>
    <t>Intervento realizzato con consuntivo nullo in quanto rendicontato nelle MS generiche ACQ di cui alla ID COMM 6;Nella prima consegna del Consuntivo annuale degli investimenti – Dati 2022 (file excel "Cons_Inv_2022_Format_AIT_Tra.xlsx") è stato indicato nelle note "Intervento realizzato con consuntivo nullo in quanto rendicontato nelle MS generiche ACQ di cui alla ID COMM 6". Questo perché al 31.12.2022 risultava uno speso nullo ma con un SAL "In esercizio". Tuttavia questa non è la giusta motivazione. Infatti, a seguito delle richieste di AIT di cui alla I Diffida è stato svolto un approfondimento dal quale è risultato che il responsabile dell'intervento aveva correttamnte comunicato allo scrivente ufficio Programmazione Investimenti che: "l'intervento è stato avviato a novembre e concluso nel 2022 ma ancora da contabilizzare al 31/12/2022. La contabilità sarà inserita nel mese di gennaio 2023 ma con competenza 2022". In seguito la contabilità è stata inserita come previsto nel mese di gennaio 2023 (23SAL10073 il 31/01/2023) ma il SAL è stato registrato dalla ragioneria di GAIA con competenza 2023. In sostanza il problema è stato generato dal SAL inserito successivamente e della contabilizzazione dei costi sull'anno 2023 "per cassa" piuttosto che sull'anno 2022 "per competenza" che ha tratto in errore la scrivente Programmazione Investimenti nella compilazione del campo note per l'intervento. Dal preconsuntivo al 30.06.2023 risulta infatti sulla commessa uno speso di 37.044,00 € (dato ancora provvisorio e suscettibile di aggiornamenti). Pertanto con la chiusura dell'esercizio 2023 sarà definitivamente consolidato il dato sullo speso per l'intervento sulla presente commessa. A tale data e con la prossima consegna del Consuntivo annuale degli investimenti – Dati 2023 non saranno quindi presenti anomalie per la commessa</t>
  </si>
  <si>
    <t>MI_FOG-DEP04_01_0001945</t>
  </si>
  <si>
    <t>Realizzazione fognatura nera in contemporanea ai lavori di estensione rete di acquedotto in via Unità d'Italia (interno 20/30)</t>
  </si>
  <si>
    <t>Al 31.12.2022 l'intervento era In progettazione e più nello specifico nella fase iniziale di fattibilità. La progettazione in oggetto era in corso di esecuzione internamente, da parte dei Servizi di Ingegneria di GAIA, e trattandosi di fasi di inquadramento preliminari e di un impegno di risorse contenuto le relative ore impegnate non sono state capitalizzate, determinando uno speso al 31.12.2022 ancora pari a zero;L'intervento prevede la realizzazione di nuova centrale di sollevamento non ancora codificata nel DBI 2022 (35F01Q__)</t>
  </si>
  <si>
    <t>MI_ACQ05_01_0003947</t>
  </si>
  <si>
    <t>Conguaglio Contributi Interventi EMERGENZA IDRICA 2003</t>
  </si>
  <si>
    <t>Come comunicato nella relazione di accompagnamento al PdI 20-23, l'intervento ID COMM 947 è stato previsto per il “Conguaglio Contributi Interventi EMERGENZA IDRICA 2003”. In particolare, si tratta di contributi pubblici relativi alla linea di finanziamento EMERGENZA IDRICA 2003 per interventi già realizzati da GAIA S.p.A. negli anni passati e per i quali è stata presentata la rendicontazione ad AIT per ottenere l’erogazione del contributo assentito che è stato riprogrammato nell'anno 2022. Visto che tali contributi fanno riferimento a un numero elevato di commesse concluse degli anni precedenti e che perciò non fanno più parte del PdI 20-23, di concerto con AIT, si è deciso di prevedere nel PdI 20-23 e nel suo aggiornamento questa commessa specifica per poter tracciare tali contributi quando questi saranno erogati. Per tale motivazione l'intervento "di comodo" di cui in oggetto presenta un costo totale e uno speso al 31.12.2022 pari a 0;"No DB Infra"</t>
  </si>
  <si>
    <t>MI_FOG-DEP04_01_0001966</t>
  </si>
  <si>
    <t>Lavori di estensione fognaria in via della Gronda, tra via Migliarina e il Caseificio</t>
  </si>
  <si>
    <t>In gara</t>
  </si>
  <si>
    <t>Al 31.12.2022 lo Sal dell'intervento è "In gara" benché risulti uno speso_al_31_12_anno_a = 0. Questo in quanto, le spese di progettazione dell'intervento sono state sostenute e rendicontate all'interno dell'intervento ID COMM 903 "Realizzazione nuove fognature in strade varie del comune di Viareggio" di cui il presente intervento fa parte. Tuttavia dato che l'intervento in oggetto per i "Lavori di estensione fognaria in via della Gronda, tra via Migliarina e il Caseificio" è frutto di specifica Convenzione/Accordo tra Comune di Viareggio, GAIA S.p.A. e AIT, con relativi contributi assegnati, i lavori dell'intervento in oggetto sono stati formalmente separati dalla IDCOMM 903 per chiarezza e precisione. Pertanto, le spese di progettazione dell'intervento di cui in oggetto risultano quindi inglobate e rendicontate sulla ID COMM 903;I costi relativi alla realizzazione delle opere saranno successivamente rendicontati in questa specifica commessa;L'intervento prevede la realizzazione di nuova centrale di sollevamento non ancora codificata nel DBI 2022 (49F03Q__);L'intervento è oggetto di Convenzione tra Autorità Idrica Toscana (AIT), GAIA S.p.A. e Comune di Viareggio del 27/12/2021 (Prot. GAIA S.p.A. n. 89500 del 30.12.2021), per il suo finanziamento, per un costo previsto di 56.882,28 € di cui 33.840,52 € a carico del comune di Viareggio, 6.121,50 € per allacciamenti a carico dei privati e la restante quota a carico della Tariffa di GAIA S.p.A. All'interno della Convenzione è stata prevista la realizzare entro il 31.12.2022. In coerenza di ciò nell'aggiornamento del PdI 20-23 l'intervento è stato quindi programmato per l'annualità 2022 per un costo totale di 56.882,28 €. Tuttavia al 31.12.2022 per l'intervento risulta uno speso_al_31_12_anno_a ancora pari a zero per le motivazioni che si vanno di seguito ad illustrare. Per il comune di Viareggio nel PdI 20-23 è stata inserita, in occasione della sua prima predisposizione, la nuova commessa IDCOMM 903 "Realizzazione nuove fognature in strade varie del comune di Viareggio" con l'obiettivo di andare ad estendere e completare macroscopicamente la rete fognaria comunale. Il progetto IDCOMM 903 è stato al momento suddiviso in quattro sotto stralci: IDLOTTO 0903_a "Realizzazione nuove fognature in strade varie del comune di Viareggio (Quartiere Stadio dei Pini, Viareggio Centro, Via Aurelia Nord, Via Nicola Pisano NORD e SUD) - Lotto a", IDLOTTO 093_b "Realizzazione nuove fognature in strade varie del comune di Viareggio ("Via Aurelia Sud") - Lotto b", IDLOTTO 0903_c "Realizzazione nuove fognature in strade varie del comune di Viareggio ("Terminetto Ovest”, “Terminetto Sud” e “Via del Brentino”) - Lotto c" ed IDLOTTO 0903_d "Realizzazione nuove fognature in strade varie del comune di Viareggio (“Terminetto Nord”, “Via Aurelia Nord”, “Via della Gronda” e “Via della Migliarina”) - Lotto d". In particolare, il Lotto d prevede estensioni nella zona di Via della Migliarina ma in tratti della strada diversi da quelli oggetto della Convenzione. Allo scopo di ottimizzare la progettazione e la funzionalità dei due interventi e le successive fasi di appalto ed esecuzione si è quindi optato per integrare il tratto oggetto della Convenzione nel più ampio progetto del IV stralcio (Lotto d) della IDCOMM 903 ma mantendendo però la rendicontazione separata in virtù della Convenzione; per questo la IDCOMM 966. Per dare avvio alla IDCOMM 966 si è quindi dovuto attendere la conclusione della progettazione e l'appalto della più ampia IDCOMM 903 Lotto d determinando un allungamento delle tempistiche. Per comprendere meglio le dimensioni: Il Lotto d della IDCOMM 903 è stato posto a base d'asta (incluso il tratto di Via Migliarina oggetto della Convenzione) per un importo di 1.424.008,86 € e aggiudicato per l'importo di 1.219.828,82 €, con un ribasso, del 15,82 %, con aggiudicazione efficace in data 07/11/2022. I lavori del Lotto d della IDCOMM 903, incluso il tratto di Via Migliarina oggetto della Convenzione, sono stati consegnati in data 23/01/2023 con priorità di realizzazione per il tratto di Via Migliarina, in ragione delle tempistiche contenute nella Convenzione. Allo stato i lavori del tratto di Via Migliarina, oggetto della Convenzione, sono in corso di esecuzione con conclusione prevista per la fine del 2023. Pertanto, il prolungamento della tempistica è stato determinato da ottimizzazioni delle progettualità e interventi concomitanti nell'area allo scopo di ridurre il numero delle progettazioni e degli appalti da affidare.</t>
  </si>
  <si>
    <t>MI_ACQ04_01_0004973</t>
  </si>
  <si>
    <t>Ripristino adduttrice dai pozzi di Albiano al serbatoio di Caprigliola, inclusi i collegamenti con il nuovo ponte ANAS in sostituzione del ponte crollato.</t>
  </si>
  <si>
    <t>Nel 2020 fatto bypass provvisorio e rendicontato nelle MS ACQ  IDCOMM 6 (137.213,31 €); Nel 2021, avviato al 30.06.20121 l'intervento definitvo, primo tratto, in attesa della costruzione della campate di ANAS (in lavorazione) per proseguire. Era attesa la fine dell'intervento nel 2022;Ad aprile 2022 causa danneggiamento del Bypass provvisorio da parte di ANAS durante le operazioni di ricostruzione del ponte è stato necessario intervenire per la riparazione per costi di circa 20.000 € anche in questo caso però rendicontati nelle MS ACQ IDCOMM 6;Al 30.06.2022 rimesso in funzione il tubo provvisorio, strappato da ANAS durante le lavorazioni per il ponte (rendicontato anche questo nelle MS ACQ IDCOMM 6) e di cui sopra. Si procederà per l'intervento definitvo sul ponte per il quale è già stato acquistato il tubo (rendicontato anche in questo caso nelle MS ACQ IDCOMM 6) con prevedibile conclusione entro l'anno;Al 30.09.2022 ancora da avviare i lavori per la posa della tubazione definitiva sul nuovo ponte, in attesa di autorizzazione circa 40.000 € previsti. Già realizzate le predisposizioni in ingresso e uscita dal ponte, resta quindi da posare la condotta sul ponte stesso. Si voule poi intervenire sui pozzetti di collegamento ad inizio e fine ponte a corredo della posa della nuova condotta sul ponte;Al 31.12.2022 i lavori principali dell'intervento risultano quindi sostanzialmente conclusi benché risulti uno speso_al_31_12_anno_a = 0 per quanto sopra detto. Restanto alcune lavorazioni accessorie per cui sono stati riprogrammati 40.000,00 €;I costi dell'intervento del 2022 e ante 2022 sono stati attribuiti su intervento diverso rispetto a quello pianificato a causa di un errore materiale nell'associazione tra gli ODL per i lavori e i materiali e il corretto codice sotto commessa. Ai fini di individuare il costo complessivo dell'intervento fino al 31.12.2022 è stata pertanto svolta una ricerca storica attraverso interrogazione dei nostri sistemi. In particolare, i lavori principali dell'intervento sono stati rendicontanti sull'Ordine di Lavoro (ODL) 20ODL210764 "SOSTITUZIONE TUBAZIONE DANNEGGIATA CAUSA CROLLO PONTE Caprigliola-Albiano M." erronemante associato alla sottocommessa I1905PC06 "MAN.STR.NON PROGR.ACQ.CADONI" (Sottocommessa della IDCOMM 6) e non a quella corretta IDCOMM 973 "Ripristino adduttrice dai pozzi di Albiano al serbatoio di Caprigliola, inclusi i collegamenti con il nuovo ponte ANAS in sostituzione del ponte crollato.". Per la contabilizzazione dell' ODL 20ODL210764 risulta stato emesso il SAL 20SAL13071 "VSU Albiano Magra - Caprigliola (MS)" in data 30/06/2020 alla ditta "Impresa I.A.C.E. S.r.l.." per un costo di 137.213,31 €, tutto contabilizzato nell'annualità 2020. In aggiunta, sono stati capitalizzati 6,61 € di costi per materiali nel 2021 per l'ODL 21ODL336841 "Ripristino linea Adduzione Pozzi Albiano M- Caprigliola". Nel 2022 sono stati sostenuti ulteriori 157,02 € di capitalizzazioni materiali per l'ODL 22ODL217738 "Ripristino tubazione Pompaggio su nuovo ponte Albiano -  CAPRIGLIOLA", 5.161,22 € di capitalizzazioni materiali per l'ODL 22ODL310052 "Acquisto Tubazione Pead De110 Pn 25 ml 320 barre 6 ml.  adduzione ponte Albiano Caprigliola .- Aulla" oltre 459,00 € di capitalizzazioni materiali per l'ODL 22ODL311126 "Acquisto N°60 MANICOTTI Pead De110 Pn 25 X adduzione ponte Albiano Caprigliola .- Aulla". Rispetto ai costi sostenuti al 31.12.2022 restanto ancora alcune lavorazioni accessorie per cui si prevede una ulteriore spesa da realizzare di circa 40.000,00 €. Pertanto al 31.12.2022 risulta : costo_totale = 182.997,16 €, speso_al_31_12_anno_a (2022) = 142.997,16 € e speso_anno_a (2022) = 5.777,24 €. I costi realizzati indicati hanno riguardato integralmente costi per  "di_cui_lavori_e_materiali". Si vuole osservare che i costi ricavati dall'effettiva analisi di dettaglio degli ODL e SAL emessi per l'intervento presentano alcuni scostamenti rispetto alle stime di massima indicate dal Caposervizio di Zona nella nota precedente.</t>
  </si>
  <si>
    <t>MI_SII01_01_0003979</t>
  </si>
  <si>
    <t>Ristrutturazione sede operativa presso il depuratore La Murella</t>
  </si>
  <si>
    <t>Al 31.12.2022 l'intervento era In progettazione e più nello specifico nella fase iniziale di fattibilità. La progettazione in oggetto era in corso di esecuzione internamente, da parte dei Servizi di Ingegneria di GAIA, e trattandosi di fasi di inquadramento preliminari e di un impegno di risorse contenuto le relative ore impegnate non sono state capitalizzate, determinando uno speso al 31.12.2022 ancora pari a zero;"No DB Infra"</t>
  </si>
  <si>
    <t>MI_FOG-DEP06_01_0002995</t>
  </si>
  <si>
    <t>Spostamento impianto di sollevamento Marco Polo N. 26, comune di Viareggio</t>
  </si>
  <si>
    <t>Intervento avviato a giugno 2022, fatta la tubazione (10.000 €) già in funzione. Rimane da fare la vasca il quadro e le pompe 20.000 €. Al 31.12.2022 fatta la rete, ordinata la vasca e in attesa della consegna, prevedibile esecuzione nel 2023. Al 31.12.2022 non ancora rendicontate le spese sostenute per l'intervento. Per questo il sal è In corso benché risunti uno speso_al_31_12_anno_a ancora = 0</t>
  </si>
  <si>
    <t>MI_ACQ04_01_0008996</t>
  </si>
  <si>
    <t>Rinnovo acquedotto in contemporanea alla realizzazione nuove fognature in strade varie del comune di Viareggio Lotto a (Quartiere Stadio dei Pini, Viareggio Centro, Via Aurelia Nord, Via Nicola Pisano Nord e Sud)</t>
  </si>
  <si>
    <t>Al 31.12.2022 lo Sal dell'intervento è "In corso" benché risulti uno speso_al_31_12_anno_a = 0. Questo in quanto, le spese di progettazione dell'intervento e di gara relative sono state sostenute e rendicontate all'interno dell'intervento principale ID COMM 903 "Realizzazione nuove fognature in strade varie del comune di Viareggio" di cui il presente intervento per il "Rinnovo acquedotto in contemporanea alla realizzazione nuove fognature in strade varie del comune di Viareggio Lotto a (Quartiere Stadio dei Pini, Viareggio Centro, Via Aurelia Nord, Via Nicola Pisano Nord e Sud)" rappresenta un complementare che è stato formalmente distinto in quanto interessa il servizio di ACQ. Pertanto, le spese di progettazione e di gara dell'intervento di cui in oggetto risultano quindi inglobate e rendicontate sulla ID COMM 903;I costi relativi alla realizzazione delle opere saranno successivamente rendicontati in questa specifica commessa</t>
  </si>
  <si>
    <t>MI_ACQ04_01_0008997</t>
  </si>
  <si>
    <t>Rinnovo acquedotto in contemporanea alla realizzazione nuove fognature in strade varie del comune di Viareggio Lotto b (Via Aurelia Sud)</t>
  </si>
  <si>
    <t>Al 31.12.2022 lo Sal dell'intervento è "In gara" benché risulti uno speso_al_31_12_anno_a = 0. Questo in quanto, le spese di progettazione dell'intervento e di gara relative sono state sostenute e rendicontate all'interno dell'intervento principale ID COMM 903 "Realizzazione nuove fognature in strade varie del comune di Viareggio" di cui il presente intervento per il "Rinnovo acquedotto in contemporanea alla realizzazione nuove fognature in strade varie del comune di Viareggio Lotto b (Via Aurelia Sud)" rappresenta un complementare che è stato formalmente distinto in quanto interessa il servizio di ACQ. Pertanto, le spese di progettazione e di gara dell'intervento di cui in oggetto risultano quindi inglobate e rendicontate sulla ID COMM 903;I costi relativi alla realizzazione delle opere saranno successivamente rendicontati in questa specifica commessa</t>
  </si>
  <si>
    <t>MI_ACQ04_01_0008998</t>
  </si>
  <si>
    <t>Rinnovo acquedotto in contemporanea alla realizzazione nuove fognature in strade varie del comune di Viareggio Lotto c (Terminetto Ovest, Terminetto Sud e Via del Brentino)</t>
  </si>
  <si>
    <t>Al 31.12.2022 lo Sal dell'intervento è "In gara" benché risulti uno speso_al_31_12_anno_a = 0. Questo in quanto, le spese di progettazione dell'intervento e di gara relative sono state sostenute e rendicontate all'interno dell'intervento principale ID COMM 903 "Realizzazione nuove fognature in strade varie del comune di Viareggio" di cui il presente intervento per il "Rinnovo acquedotto in contemporanea alla realizzazione nuove fognature in strade varie del comune di Viareggio Lotto c (Terminetto Ovest, Terminetto Sud e Via del Brentino)" rappresenta un complementare che è stato formalmente distinto in quanto interessa il servizio di ACQ. Pertanto, le spese di progettazione e di gara dell'intervento di cui in oggetto risultano quindi inglobate e rendicontate sulla ID COMM 903;I costi relativi alla realizzazione delle opere saranno successivamente rendicontati in questa specifica commessa</t>
  </si>
  <si>
    <t>MI_ACQ04_01_0008999</t>
  </si>
  <si>
    <t>Rinnovo acquedotto in contemporanea alla realizzazione nuove fognature in strade varie del comune di Viareggio Lotto d (Terminetto Nord, Via Aurelia Nord, Via della Gronda e Via della Migliarina)</t>
  </si>
  <si>
    <t>Al 31.12.2022 lo Sal dell'intervento è "In gara" benché risulti uno speso_al_31_12_anno_a = 0. Questo in quanto, le spese di progettazione dell'intervento e di gara relative sono state sostenute e rendicontate all'interno dell'intervento principale ID COMM 903 "Realizzazione nuove fognature in strade varie del comune di Viareggio" di cui il presente intervento per il "Rinnovo acquedotto in contemporanea alla realizzazione nuove fognature in strade varie del comune di Viareggio Lotto d (Terminetto Nord, Via Aurelia Nord, Via della Gronda e Via della Migliarina)" rappresenta un complementare che è stato formalmente distinto in quanto interessa il servizio di ACQ. Pertanto, le spese di progettazione e di gara dell'intervento di cui in oggetto risultano quindi inglobate e rendicontate sulla ID COMM 903;I costi relativi alla realizzazione delle opere saranno successivamente rendicontati in questa specifica commessa</t>
  </si>
  <si>
    <t>MI_ACQ04_01_00091005</t>
  </si>
  <si>
    <t>Complementari di acquedotto in contemporanea all'intervento di adeguamento scarichi loc. Scorcetoli, Caprio e Ponticello</t>
  </si>
  <si>
    <t>Al 31.12.2022 lo Sal dell'intervento è "In gara" benché risulti uno speso_al_31_12_anno_a = 0. Questo in quanto, le spese di progettazione dell'intervento sono state sostenute e rendicontate all'interno dell'intervento principale ID COMM 279 "Adeguamento scarichi loc. Scorcetoli, Caprio e Ponticello" di cui il presente intervento per i "Complementari di acquedotto in contemporanea all'intervento di adeguamento scarichi loc. Scorcetoli, Caprio e Ponticello" rappresenta un complementare che è stato formalmente distinto in quanto interessa il servizio di ACQ. Pertanto, le spese di progettazione dell'intervento di cui in oggetto risultano quindi inglobate e rendicontate sulla ID COMM 279;I costi relativi alla realizzazione delle opere saranno successivamente rendicontati in questa specifica commessa</t>
  </si>
  <si>
    <t>MI_ACQ04_01_00131013</t>
  </si>
  <si>
    <t>WaDIS: Water loss control&amp;Digital Innovation Strategy. LOTTO 3: Interventi di manutenzione straordinaria, rifacimento e sostituzione di tratti di rete idrica (Quote di costo da finanziare)</t>
  </si>
  <si>
    <t>Intervento con sal al 31.12.2022 "In gara" ma con speso_al_31_12_anno_a = 0 in quanto le spese di progettazione sono state sostenute e rendicontate nella IDCOMM 949. Infatti la IDCOMM 949 e 1013 rappresentano lo stesso progetto che risulta solo formalmente distinto tra la IDCOMM 949 e 1013 per poter rappresentare separatamente le quote di finanziamento dal PNRR e di cofinanziamento da Tariffa per le sostituzioni di rete previste dal progetto WaDIS finanziato dalla misura 4.2 del PNRR;Nel campo id_infra sono indicate le medesime collocazioni della IDCOMM 949</t>
  </si>
  <si>
    <t>Check 16 - sal concluso o in esercizio con speso al 31/12 diverso da costo totale</t>
  </si>
  <si>
    <t>MI_SII01_01_000167</t>
  </si>
  <si>
    <t xml:space="preserve">Nuovo software Gestione Rifiuti come da specifiche Uff.Tec. F&amp;D
</t>
  </si>
  <si>
    <t>Le spese effettuate a tutto il 31.12.22 si riferiscono all'acquisto e all'implementazione del nuovo SW Gestione Rifiuti (Prometeo), nel 2022 non risultano nuove spese sull'intervento. Tuttavia, sull'intervento sono stati anche programmati forfettariamente e annualmente € 1.000,00 tra il 2023 e il 2034, per un totale di 12.000,00 €, in vista della possibile manutenzione straordinaria evolutiva del SW in oggetto (ad esempio per la sua integrazione con la Business Intelligence e Cruscotto Aziendale (Power BI) etc.). Tali importi sono stati come detto programmati forfettariamente in quanto allo stato della loro programmazione nel PdI non si conoscevano ancora e non si conoscono tutt'adesso integralmente le possibili MS evolutive necessarie o che potranno rendersi utili. L'intervento principale è quindi in funzione pertanto lo "sal" è indicato "In esercizio". Tuttavia, si vuole osservare che sono stati riprogrammati sull'intervento 1.000,00 € all'anno per le evolutive cosicché il costo totale programmato nelle successive annualità risulta superiore del 25% del costo complessivo dell'intervento benché lo "sal" sia indicato appunto "In esercizio";"No DB Infra"</t>
  </si>
  <si>
    <t>MI_SII01_01_000485</t>
  </si>
  <si>
    <t>Servizi di consulenza per programmazione Piano d'Ambito e sviluppo Asset Management</t>
  </si>
  <si>
    <t>L'intervento riguarda "Servizi di consulenza per programmazione Piano d'Ambito e sviluppo Asset Management". Queste consulenze sono generalmente sempre poste in esercizio nell'annualità cosicché lo "sal" della commessa è indicato "In esercizio";"No DB Infra"</t>
  </si>
  <si>
    <t>MI_FOG-DEP05_01_0004115</t>
  </si>
  <si>
    <t>Sostituzione fognature loc. Caprigliola in contemporanea ai lavori del Comune</t>
  </si>
  <si>
    <t>Concluso</t>
  </si>
  <si>
    <t>Al 31.12.2022 risulta un sal "Concluso" ma con speso al 31/12 diverso da costo totale. Infatti, i lavori idraulici dell'intervento sono stati conclusi in data 07/05/2022 mentre resta da fare il Collaudo idraulico per l'emissione del CRE + SALF a seguito di cui saranno svincolate le spese finali ancora da corrispondere. Per questo risultano ancora programmati costi sull'intervento (con speso al 31/12 diverso da costo totale) benché sia stato indicato il sal "Concluso"</t>
  </si>
  <si>
    <t>MI_FOG-DEP07_01_0004139</t>
  </si>
  <si>
    <t>Manutenzione straordinaria depuratore di Filecchio- Pedona</t>
  </si>
  <si>
    <t>Al 31.12.2022 risulta un sal "Concluso" ma con speso al 31/12 diverso da costo totale. Infatti, i lavori dell'intervento sono stati conclusi in data 29/03/2022 mentre resta da fare il Collaudo a seguito di cui saranno svincolate le spese finali ancora da corrispondere. Per questo risultano ancora programmati costi sull'intervento (con speso al 31/12 diverso da costo totale) benché sia stato indicato il sal "Concluso"</t>
  </si>
  <si>
    <t>MI_ACQ04_01_0008368</t>
  </si>
  <si>
    <t>Sostituzione condotta idrica via Sopramonte ml. 370 DE 90</t>
  </si>
  <si>
    <t>Al 31.12.2022 risulta un sal "In esercizio" ma con speso al 31/12 diverso da costo totale. Infatti, i lavori idraulici dell'intervento sono stati realizzati e posti in esercizio nell'anno 2021 ma restano da fare i tappetini cha andranno nell'anno 2023. Questo in quanto l'area dell'intervento è stata interessata in seguito da altri interventi del gas che si sono protratti per tutto il 2022. Sono del tutto ovvie ed evideni le motivazioni che hanno portato a posticipare l'esecuzione dei ripristini.</t>
  </si>
  <si>
    <t>MI_FOG-DEP01_01_0024470</t>
  </si>
  <si>
    <t>Estensione rete fognaria  e costruzione di nuovi impianti di depurazione in loc. Gello, Loppeglia, San Martino in Freddana (potenziamento)</t>
  </si>
  <si>
    <t>Intervento principale realizzato nelle passate annualità, per questo indicato sal al 31.12.2022 pari a "In esercizio". Tuttavia, sull'intervento risultano alcune economie residue di contributi, 100.000,00 €, che si prevede di utilizzare per la realizzazione nelle prossime annualità di alcuni interventi ulteriori già condivisi con AIT e l'amministrazione di Pescaglia;Codice id_infra "In fase di definizione": Intervento complesso per il quale sono ancora in corso di verifica tutte le collocazioni oggetto dei lavori;L'intervento prevede la dismisione dello scarico libero 33F12SC01 (asset di cui non è previsto il censimento del DBI)</t>
  </si>
  <si>
    <t>MI_ACQ05_01_0011734</t>
  </si>
  <si>
    <t>Realizzazione sistema di estrazione e smaltimento dei fanghi di potabilizzazione del Cartaro</t>
  </si>
  <si>
    <t>Al 31.12.2022 risulta un sal "Concluso" ma con speso al 31/12 diverso da costo totale. Questo in quanto l'intervento principale sull'estrattore è concluso e in funzione dal 2020 ma resta ancora da fare il colludo per lo svincolo delle ritenute. Per questo risulta uno speso al 31/12 diverso da costo totale benché l'intervento risulti appunto "Concluso"</t>
  </si>
  <si>
    <t>MI_FOG-DEP04_01_0001835</t>
  </si>
  <si>
    <t>Intervento di fognatura in Via Valdicastello, in zona della “Trattoria Da Beppino”</t>
  </si>
  <si>
    <t>Al 31.12.2022 risulta un sal "Concluso" ma con speso al 31/12 diverso da costo totale. Infatti, i lavori idraulici dell'intervento sono stati conclusi in data 21/05/2021 mentre resta da fare il Collaudo/CRE a seguito di cui saranno svincolate le spese finali ancora da corrispondere. Per questo risultano ancora programmati costi sull'intervento (con speso al 31/12 diverso da costo totale) benché sia stato indicato il sal "Concluso"</t>
  </si>
  <si>
    <t>MI_ACQ05_01_0007855</t>
  </si>
  <si>
    <t>Lavori di messa in sicurezza pertinenze del serbatoio e strada provinciale sottostante interessati da movimento franoso in loc. Poggio, comune di Camporgiano.</t>
  </si>
  <si>
    <t>Intervento concluso e posto in esercizio al 30.06.2022. Tuttavia, restano ancora da contabilizzare alcune spese, da parte della DL esterna, che sono state quindi riprogrammate nell'anno 2023. Per questo risulta uno speso al 31/12 diverso da costo totale benché l'intervento risulti appunto "In esercizio"</t>
  </si>
  <si>
    <t>MI_FOG-DEP05_01_0003965</t>
  </si>
  <si>
    <t>Prolungamento condotta in pressione in Via Bonazzera e Via Giannetti (circa 100 metri) in partenza dal Sollevamento VIA DEI GIGLI</t>
  </si>
  <si>
    <t>Intervento principale avviato a novembre 2021 e concluso a dicembre 2021. Restano da fare alcune lavorazioni di dettaglio che non sono però legate alla messa in funzione delle opere idrauliche. Buona parte dei costi dell'intervento saranno rendicontati nell'anno 2023. Per quanto sopra il costo dell'intervento programmato risulta maggiore del 25% del costo complessivo dell'intervento. Lo "sal" dell'intervento al 31.12.2022 viene comunque indicato "In esercizio" essendosi concluse e poste in funzione le opere idrauliche principali previste.</t>
  </si>
  <si>
    <t>MI_ACQ04_01_0008978</t>
  </si>
  <si>
    <t>Sostituzione condotte acquedotto, strade varie comune di Camaiore e Montignoso</t>
  </si>
  <si>
    <t>Al 31.12.2022 risulta un sal "Concluso" ma con speso al 31/12 diverso da costo totale. Infatti, i lavori idraulici dell'intervento sono stati conclusi in data 30/11/2022 mentre resta da fare il Collaudo a seguito di cui saranno svincolate le spese finali ancora da corrispondere. Per questo risultano ancora programmati costi sull'intervento (con speso al 31/12 diverso da costo totale) benché sia stato indicato il sal "Concluso";Il liv_territ è stato variato da 46005;45011 (Camaiore;Montignoso) a 46005;45011;46024 (Camaiore;Montignoso;Pietrasanta) in quanto sono risultate economie sui lavori inizialmente previsti nei comuni di Camaiore e Montignoso che sono state adoperate per eseguire ulteriori sostituzioni di rete nel comune di Pietrasanta.</t>
  </si>
  <si>
    <t>costo_totale</t>
  </si>
  <si>
    <t>Check 17 - Valore &lt;= 0</t>
  </si>
  <si>
    <t>MI_ACQ03_01_0002195</t>
  </si>
  <si>
    <t>Collegamento con acquedotto Sillicano da realizzarsi in loc. Filicaia</t>
  </si>
  <si>
    <t>0.00</t>
  </si>
  <si>
    <t>Intervento Annullato perché non conveniente in quanto nel corso dell'estate 2022 è stato constato che la risorsa disponibile non è sufficiente;Intervento "Annullato" e pertanto campo id_infra non compilato</t>
  </si>
  <si>
    <t>MI_FOG-DEP05_01_0003264</t>
  </si>
  <si>
    <t>Controllo acque parassite Costa Apuana</t>
  </si>
  <si>
    <t>L'intervento è stato Annullato in quanto si prevede di svolgere l'attività all'interno del nuovo intervento "Piano Sicurezza Costa" per cui sarà prevista una nuova commessa di investimento nel prossimo programma degli interventi 2024-2027 (IDCOMM 1037);"No DB Infra"</t>
  </si>
  <si>
    <t>MI_FOG-DEP07_01_0004631</t>
  </si>
  <si>
    <t>realizzazione nuovo depuratore di valdottavo</t>
  </si>
  <si>
    <t>Intervento Annullato in quanto sostituito e con previsione di superamento della criticità nell'ambito della IDCOMM 1010 "Razionalizzazione dei primi cluster individuati negli studi di inquadramento del MasterPlan Fognatura e Depurazione, Zona Montana - CLUSTER VALDOTTAVO";Nel campo id_infra è stata comunque indicata la collocazione dell'impianto che dovrà essere oggetto di intervento nell'ambito della IDCOMM 1010</t>
  </si>
  <si>
    <t>MI_FOG-DEP06_01_0001763</t>
  </si>
  <si>
    <t>Fornitura e installazione di limitatori di portata a vortice sugli scaricatori</t>
  </si>
  <si>
    <t>Intervento Annullato in quanto a seguito di valutazioni successive si è deciso di non procedere più con lo stesso;"No DB Infra";L'intervento è stato Annullato in quanto a seguito di approfondimenti successivi si è valutato che nei sistemi a fognatura mista la presenza degli scaricatori di piana e dei bypass agli impianti già presenti sia già adeguata alla protezione degli impianti di depurazione per i quali era stato originariamente pensato l'intervento in oggetto.</t>
  </si>
  <si>
    <t>MI_ACQ04_01_0009958</t>
  </si>
  <si>
    <t>Riordino rete di distribuzione per l'alimentazione della Loc. Meredo</t>
  </si>
  <si>
    <t>Nell'aggiornamento del PdI 20-23 la realizzazione dell'intervento era prevista per l'anno 2022 per un costo di 15.000,00 € programmati ma al 31.12.2022 l'intervento risultava non ancora avviato e con SAL "Non iniziato". In particolare, l'intervento è stato inserito nell'aggiornamento del PdI 20-23 in quanto nella località di Meredo erano in previsione alcuni interventi di MS sulla fognatura congiuntamente ai quali si era quindi previsto anche il rifacimento dell'acquedotto con la presente commessa. In fase di realizzazione dei lavori di MS sulla fognatura è emerso che l'acquedotto, diversamente da quanto ipotizzato, si trova in buone condizioni e pertanto non si rende necessario procedere alla sua sostituzione. Pertanto, la presente commessa non è da ritenersi più "Non iniziata", come indicato nella prima consegna del Consuntivo 2022, ma bensì "Annullata" per i motivi sovrastanti.</t>
  </si>
  <si>
    <t>id_infra</t>
  </si>
  <si>
    <t>Check 29 - id_infra non presente nel DBI (a-1)</t>
  </si>
  <si>
    <t>MI_FOG-DEP01_01_0030</t>
  </si>
  <si>
    <t>-</t>
  </si>
  <si>
    <t>07F02F01</t>
  </si>
  <si>
    <t>MI_FOG-DEP05_01_0003</t>
  </si>
  <si>
    <t>20F01F01</t>
  </si>
  <si>
    <t>42F99F01</t>
  </si>
  <si>
    <t>27F01F01</t>
  </si>
  <si>
    <t>MI_FOG-DEP01_01_0040</t>
  </si>
  <si>
    <t>28F02F05</t>
  </si>
  <si>
    <t>35F01F01</t>
  </si>
  <si>
    <t>49F03F31</t>
  </si>
  <si>
    <t>27F03F07</t>
  </si>
  <si>
    <t>codait_intervento</t>
  </si>
  <si>
    <t>Confronto con tracciato Scarichi</t>
  </si>
  <si>
    <t>Check 30 - Sottointervento presente nel tracciato anno (a-1) non presente nel consuntivo, o presente ma associato a un diverso codait_intervento</t>
  </si>
  <si>
    <t>MI_FOG-DEP07_01_0001-579</t>
  </si>
  <si>
    <t>risposta GAIA</t>
  </si>
  <si>
    <t>nessuna richiesta</t>
  </si>
  <si>
    <t>Nessuna richiesta da parte di AIT</t>
  </si>
  <si>
    <t>Intervento con SAL NON INIZIATO, IN PROGETTAZIONE o IN GARA, per il quale nel PDI Dettaglio si prevedeva al 2022 una % di speso &gt;=80% del costo mentre da consuntivo risulta &lt;=50% del costo. Intervento in ritardo per il quale si chiedono informazioni.</t>
  </si>
  <si>
    <t>Nell'aggiornamento del PdI 20-23 la realizzazione dell'intervento era prevista per l'anno 2022 per un costo di 15.000,00 € programmati ma al 31.12.2022 l'intervento risultava non ancora avviato e con SAL "Non iniziato". In particolare, l'intervento è stato inserito nell'aggiornamento del PdI 20-23 in quanto nella località di Meredo erano in previsione alcuni interventi di MS sulla fognatura congiuntamente ai quali si era quindi previsto anche il rifacimento dell'acquedotto con la presente commessa. In fase di realizzazione dei lavori di MS sulla fognatura è emerso che l'acquedotto, diversamente da quanto ipotizzato, si trova in buone condizioni e pertanto non si rende necessario procedere alla sua sostituzione. Pertanto, la presente commessa non è da ritenersi più "Non iniziata", come indicato nella prima consegna del Consuntivo 2022, ma bensì "Annullata" per i motivi sovrastanti. La presente nota è inserita nel file per il Consuntivo annuale degli investimenti – Dati 2022 che si ritrasmette integrato/aggiornato a seguito della I Diffida (file "Cons_Inv_2022_Format_AIT_Tra_Int.I.Diffida.xlsx")</t>
  </si>
  <si>
    <t>speso al 31/12/2022</t>
  </si>
  <si>
    <t>Analisi dati (extra check automatici)</t>
  </si>
  <si>
    <t>MI_FOG-DEP07_01_0004121</t>
  </si>
  <si>
    <t>DEP_sup.2000AE - Potenziamento impianto di Fornoli in loc.Fornoli</t>
  </si>
  <si>
    <t>Nell'aggiornamento del PdI 20-23 la realizzazione dell'intervento era prevista per l'anno 2022 ma al 31.12.2022 l'intervento risultava non ancora avviato e con SAL "Non iniziato" e pertanto in ritardo. Alla data del 21/08/2023 sono stati acquistati i materiali (Sistema di disinfezione UV) e realizzata la platea per la collocazione del sistema di disinfezione UV che sarà installato prevedibilmente a settembre 2023 e comunque entro il termine del 2023. La presente nota è inserita nel file per il Consuntivo annuale degli investimenti – Dati 2022 che si ritrasmette integrato/aggiornato a seguito della I Diffida (file "Cons_Inv_2022_Format_AIT_Tra_Int.I.Diffida.xlsx")</t>
  </si>
  <si>
    <t>MI_ACQ03_01_0002133</t>
  </si>
  <si>
    <t>Risamento campo pozzi La Mocchia  (evento alluvionale 2013)</t>
  </si>
  <si>
    <t>Nell'aggiornamento del PdI 20-23 la realizzazione dell'intervento era prevista per l'anno 2022 ma al 31.12.2022 l'intervento risultava non ancora avviato e con SAL "Non iniziato" e pertanto in ritardo. In merito al ritardo accumulato si vuole osservare quanto di seguito. L'intervento è in carico ai Servizi Operativi Acquedotto di GAIA S.p.A. che non dispongono nel loro organico di alcune figure professionali specialistiche per le quali devono quindi ricorrere ad affidamenti esterni. Nel caso specifico, per la realizzazione dell'intervento in oggetto è necessario che sia ottenuto il parere della Soprintendenza. La presentazione della pratica richiede figure professionali specializzate che non sono attualmente presenti nell'organico dei Servizi Operativi. Pertanto è necessario ricorrere all'outsourcing. Al momento i Servizi Operativi sono in attesa che vengano contrattualizzati incarichi specifici in merito ma che sono in ritardo. Questo ha perciò comportato di conseguenza l'impossibilità ad oggi di procedere con l'intervento. Per l'intervento in oggetto è stato nel mentre fatto un progetto preliminare da parte dei Servizi Operativi che dovrà essere incrementato dal professionista, una volta che questo sarà stato individuato, per mandarlo in sopraintendenza e renderlo esecutivo. Tenuto conto dei ritardi nell'affidamento di questi incarichi specialistici e difficile fare una nuova previsione per l'esecuzione dell'intervento che probabilmente dovrà essere posticipato ulteriormente al 2024. La presente nota è inserita nel file per il Consuntivo annuale degli investimenti – Dati 2022 che si ritrasmette integrato/aggiornato a seguito della I Diffida (file "Cons_Inv_2022_Format_AIT_Tra_Int.I.Diffida.xlsx")</t>
  </si>
  <si>
    <t>MI_FOG-DEP07_01_0004155</t>
  </si>
  <si>
    <t>Sistemazione letti depuratore di Valdottavo</t>
  </si>
  <si>
    <t>Nell'aggiornamento del PdI 20-23 la realizzazione dell'intervento era prevista per l'anno 2022 ma al 31.12.2022 i lavori dell'intervento risultavano non ancora avviati e con SAL "Non iniziato" e pertanto in ritardo. Nel corso del 2022 sono stati svolti principalmente sopralluoghi con la ditta che si occuperà delle parti elettromeccaniche e che non però generato costi nel 2022. A fine agosto 2023 è previsto l'avvio delle attività per la pulizia dei percolatori. Dopodiché nel periodo autunnale si andrà ad elettrificare l'impianto e a sostituire i letti con imhoff + percolatori. Si prevede di risuscire a realizzare la maggior parte dell'intervento nel 2023 con alcuni lavori di completamento che potrebbero però interessare anche i primi mesi del 2024. La presente nota è inserita nel file per il Consuntivo annuale degli investimenti – Dati 2022 che si ritrasmette integrato/aggiornato a seguito della I Diffida (file "Cons_Inv_2022_Format_AIT_Tra_Int.I.Diffida.xlsx")</t>
  </si>
  <si>
    <t>MI_FOG-DEP07_01_0003175</t>
  </si>
  <si>
    <t>Potenziamento impianto di depurazione Camaiore Capoluogo I Stralcio</t>
  </si>
  <si>
    <t>Intervento in IV integrativo - Versilia 2006 con fine al 31/12/2022. Intervento in ritardo: % di speso al 31/12/2022 sul costo totale &lt;100%. Si richiedono informazioni sullo stato di realizzazione.</t>
  </si>
  <si>
    <t>L'intervento ricade nel IV integrativo - Versilia 2006 che prevede la sua conclusione al 31/12/2022. Tuttavia, rispetto a tale scadenza l'intervento ha accumulato alcuni ritardi. In merito a ciò si segnala che alla data del 18.08.2023 i lavori sono in avanzato stato di realizzazione e pressoché completati, con uno stato di avanzamento complessivo stimabile nell'ordine del 90-95%. Infatti, resta solamente da completare la sistemazione del locale disidratazione fanghi. I lavori sono stati sopesi per il mese di agosto per la stagione turistica e riprenderanno a settembre con conclusione e messa in funzione di tutte le opere idrauliche prevista per fine ottobre. Seguirà la sistemazione delle aree esterne, comunque non legata alla funzionalità idraulica dell'intervento prevista per fine ottobre, con chiusura definitiva del cantiere entro la fine del 2023. La presente nota è inserita nel file per il Consuntivo annuale degli investimenti – Dati 2022 che si ritrasmette integrato/aggiornato a seguito della I Diffida (file "Cons_Inv_2022_Format_AIT_Tra_Int.I.Diffida.xlsx")</t>
  </si>
  <si>
    <t>MI_FOG-DEP07_01_0001179</t>
  </si>
  <si>
    <t>Realizzazione del progetto di trattamento acque di pioggia eccedenti la portata di punta nera; Depuratore Camaiore Capoluogo</t>
  </si>
  <si>
    <t>L'intervento è stato progettato e affidato assieme all'intervento IDCOMM 175. Le spese di progettazione e di affidamento relative sono state pertanto sostenute e rendicontate all'interno dell'intervento principale IDCOMM 175. Le IDCOMM 175 e 179 costituiscono quindi un Progetto unitario in cui la parte del Progetto relativa alla "Realizzazione del progetto di trattamento acque di pioggia eccedenti la portata di punta nera; Depuratore Camaiore Capoluogo" risulta solo formalmente distinta a livello di IDCOMM. I lavori del Progetto (IDCOMM 175 e 179) sono stati consegnati e avviati in data 17/11/2021. Nell'ultima parte dell'anno 2021 i lavori hanno preso avvio prioritariamente per la parte del Progetto riguardante la IDCOMM 175 mentre l'avvio dei lavori sulla IDCOMM 179 è avvenuta nell'anno 2022.</t>
  </si>
  <si>
    <t>Intervento in AdP Balneazione con fine al 31/12/2022. Intervento in ritardo: % di speso al 31/12/2022 sul costo totale &lt;100%. Si richiedono informazioni sullo stato di realizzazione.</t>
  </si>
  <si>
    <t>L'intervento ricade nel AdP Balneazione che prevede la sua conclusione al 31/12/2022. Tuttavia, rispetto a tale scadenza l'intervento ha accumulato alcuni ritardi. In merito a ciò si segnala che alla data del 18.08.2023 i lavori sono in avanzato stato di realizzazione e pressoché completati, con uno stato di avanzamento complessivo stimabile nell'ordine del 90-95%. Nello specifico, sono già stati realizzati la vasca di pioggia, i labirinti e la disinfezione mentre restano solamente da ultimare i collegamenti idraulici che si prevede di completare per dare la funzionalità dell'opera entro la fine di ottobre. I lavori sono stati sopesi per il mese di agosto per la stagione turistica e riprenderanno a settembre con conclusione e messa in funzione di tutte le opere idrauliche prevista per fine ottobre. Seguirà la sistemazione delle aree esterne, comunque non legata alla funzionalità idraulica dell'intervento prevista per fine ottobre, con chiusura definitiva del cantiere entro la fine del 2023. La presente nota è inserita nel file per il Consuntivo annuale degli investimenti – Dati 2022 che si ritrasmette integrato/aggiornato a seguito della I Diffida (file "Cons_Inv_2022_Format_AIT_Tra_Int.I.Diffida.xlsx")</t>
  </si>
  <si>
    <t>MI_ACQ04_01_0008225</t>
  </si>
  <si>
    <t>Sostituzione di condotte idriche Via Campo d'Appio</t>
  </si>
  <si>
    <t>Nell'ultimo aggiornamento del PdI 20-23 la realizzazione dell'intervento era stata prevista nell'anno 2022. Infatti, in fase di aggiornamento del PdI 20-23 l'allora Responsabile di Commessa dell'intervento aveva comunicato la realizzazione nell'anno 2022 che è stata quindi correttamente recepita nell'aggiornamento del PdI 20-23 come da indicazioni ricevute dal Responsabile. Tuttavia, al 31.12.2022 l'intervento non è stato ancora avviato e risulta un SAL "Non iniziato". Inoltre, alla data del 21/08/2022 l'intervento continua a non essere avviato e permane in SAL "Non iniziato" con un ritardo rispetto alle tempistiche previste nel PdI 20-23 vigente. Il motivo del ritardo è dovuto alla indisponibilità dell'area interessata dalla sostituzione delle condotte che risulta privata e priva di servitù e per la quale al momento non si è ancora trovato un accordo con i privati che si dimostrano mandisposti ad una soluzione bonaria. Ad inizio 2023 a seguito della ricognizione effettuata per il Bilancio e per le commesse l'intervento è stato riprogrammato per l'annualità 2023 ma ad oggi come detto l'intervento non risulta essere stato ancora avviato. Inoltre, nel corso del 2023 è subentrato un nuovo caposervizio nell'area Apuana al quale è stata riassegnata la responsabilità di attuazione dell'intervento. Da ultima e più recente ricognizione delle commesse per il monitoraggio e predisposizione del Bilancio al 30.06.2023 il nuovo responsabile è stato puntualmente informato della criticità e del ritardo sollecitando lo sblocco dell'intervento proprio perché in ritardo. Pertanto, al momento si resta ancora in attesa che possa essere trovato un accordo bonario con i proprietari dell'area per procedere alla sostituzione delle condotte in oggetto. In caso negativo saranno valutate dal nuovo responsabile soluzioni alternative. E' possibile che l'intervento non sia avviato neppure nel 2023 con ulteriori ritardi rispetto a quanto inizialmente comunicato e previsto nell'attuale PdI 20-23. La presente nota è inserita nel file per il Consuntivo annuale degli investimenti – Dati 2022 che si ritrasmette integrato/aggiornato a seguito della I Diffida (file "Cons_Inv_2022_Format_AIT_Tra_Int.I.Diffida.xlsx")</t>
  </si>
  <si>
    <t>MI_FOG-DEP03_01_0001233</t>
  </si>
  <si>
    <t>Realizzazione nuovo impianto in Loc. Paesi A Monte</t>
  </si>
  <si>
    <t>L'intervento prevede la realizzazione di nuova centrale di sollevamento non ancora codificata nel DBI 2022 (10F01Q__)</t>
  </si>
  <si>
    <t>Intervento in AccMin2000 con termine al 31/12/2023, per il quale si raccomanda il massimo impegno nel rispetto dei tempi di conclusione dettati dall'accordo per la messa in esercizio delle opere necessarie.</t>
  </si>
  <si>
    <t>L'intervento rientra nell'AccMin2000, attualmente con termine previsto al 31/12/2023. Tuttavia, il progetto fattibilità tecnica economica è stato sospeso nel 2022 per problematiche sollevate dall'amministrazione comunale per i giorni di chiusura totale della SP 73, chiusura necessaria per poter eseguire lavorazioni in prossimità dei tratti con carreggiata ridotta (SP 73 unica viabilità per collegamento capoluogo comunale con paesi a monte). Alla data odierna le problematiche sono stete superate, a seguito di indicazione a procedere da parte della nuova amministrazione. Ad agosto 2023 è stata effettuata rescissione consensuale con precedente progettista incaricato e allo stato è in corso di affidamento nuovo incarico per conclusione progettazione (nuovo D.Lgs 36/2023). Per questo è previsto un allungamento delle tempistiche. Il termine dell'intervento sarà quindi posticipato al 31.12.2026 nell'ambito della revisione dell'AccMin2000. La presente nota è inserita nel file per il Consuntivo annuale degli investimenti – Dati 2022 che si ritrasmette integrato/aggiornato a seguito della I Diffida (file "Cons_Inv_2022_Format_AIT_Tra_Int.I.Diffida.xlsx")</t>
  </si>
  <si>
    <t>MI_ACQ04_01_0007260</t>
  </si>
  <si>
    <t>Attivazione tubazione via del pruno via della molina 200 m ed eliminazione tubazione sotto canale irriguo</t>
  </si>
  <si>
    <t>Nell'aggiornamento del PdI 20-23 la realizzazione dell'intervento era prevista per l'anno 2022 ma al 31.12.2022 l'intervento risultava non ancora avviato e con SAL "Non iniziato" e pertanto in ritardo. In particolare, l'intervento è in carico ai Servizi Operativi Acquedotto di GAIA S.p.A. che nell'anno 2022 si è trovato fortemente impegnato nel fronteggiare e gestire la severa emergenza idrica del 2022 alla quale è stata data la massima priorità. Dato che l'intervento in oggetto aveva un minor carattere di urgenza rispetto all'emergenza idrica 2022 lo stesso è stato quindi rimandato al 2023. Alla data del 23/08/2023 l'intervento non è stato ancora iniziato ma si prevede di avviarlo nell'ultimo trimestre del 2023 con completamento entro la fine dell'anno stesso. La presente nota è inserita nel file per il Consuntivo annuale degli investimenti – Dati 2022 che si ritrasmette integrato/aggiornato a seguito della I Diffida (file "Cons_Inv_2022_Format_AIT_Tra_Int.I.Diffida.xlsx")</t>
  </si>
  <si>
    <t>MI_ACQ05_01_0009274</t>
  </si>
  <si>
    <t xml:space="preserve">Impermeabilizzazione serbatoio Cavallana e verifica strutturale </t>
  </si>
  <si>
    <t xml:space="preserve">Al 31.12.2020 lo stato era stato indicato "In corso" in quanto l'intervento era stato inserito in un progetto più ampio di ristrutturazione di alcuni serbatoi nell'area della Lunigiana (Cavallana, Sommo e Giovagallo) per il quale erano stati affidati i lavori. In seguito, si è proceduto con i lavori sul serbatoio Giovagallo che sono stati realizzati e conclusi mentre per Sommo e Cavallana i lavori non si sono poi avviati a causa di una rivalutazione degli interventi necessari. Per tali motivazioni si è deciso di approfondire la progettazione. Per tali motivi lo stato dell'intervento al 31.12.2022 viene quindi indicato In gara. </t>
  </si>
  <si>
    <t>Si rileva un aumento del costo della commessa fra PDI 2022-2023 e Consuntivo 2022. Fornite dettagli.</t>
  </si>
  <si>
    <t>Nell'aggiornamento del PdI 20-23 l'intervento è stato inserito per un costo totale di 52.796,88 € mentre dall'ultima ricognizione effettuata il costo è stato rivalutato in 120.942,88 € con un incremento. Tale incremento è dovuto all'adeguamento dei costi per maggiori opere previste rispetto a quanto in origine ma anche per l'adeguamento dei prezzi al mercato (caro materiali). La presente nota è inserita nel file per il Consuntivo annuale degli investimenti – Dati 2022 che si ritrasmette integrato/aggiornato a seguito della I Diffida (file "Cons_Inv_2022_Format_AIT_Tra_Int.I.Diffida.xlsx")</t>
  </si>
  <si>
    <t>MI_FOG-DEP03_01_0003279</t>
  </si>
  <si>
    <t>Adeguamento scarichi loc. Scorcetoli, Caprio e Ponticello</t>
  </si>
  <si>
    <t>L'intervento prevede la realizzazione di un nuovo depuratore non ancora codificato nel DBI 2022 (18F05D__) e la dismisione dello scarico libero 18F05SC01 (asset di cui non è previsto il censimento del DBI).</t>
  </si>
  <si>
    <t>Nell'aggiornamento del PdI 20-23 l'intervento è stato inserito per un costo totale di 636.045,83 € mentre dall'ultima ricognizione effettuata risulta un significativo incremento di costo. In particolare, tale aumento di costo è dovuto a una maggiore lunghezza dell'estensione fognaria (circa 2,5 km in più) che ha comportato anche la necessità di una nuova stazione di sollevamento oltre che un maggiore dimensione dell'impianto di depurazione finale, in ragione del maggior carico raccolto dalla maggiore estensione di rete, che sono stati previsti nel PE e nel progetto finale appaltato rispetto a quanto previsto invece nelle precedenti fasi progettuali. La presente nota è inserita nel file per il Consuntivo annuale degli investimenti – Dati 2022 che si ritrasmette integrato/aggiornato a seguito della I Diffida (file "Cons_Inv_2022_Format_AIT_Tra_Int.I.Diffida.xlsx")</t>
  </si>
  <si>
    <t>L'intervento rientra nell'AccMin2000, attualmente con termine previsto al 31/12/2023. Al 02.11.2023 l'impianto è stato realizzato e siamo in attesa di AUA definitiva per il nuovo punto di scarico che andrà a sostituire l'esistente. La rete fognaria è praticamente finita (mancano 100 m) e sono in corso le predisposizioni degli allacci fognari. Condizioni climatiche permettendo, tutta la parte idraulica dovrebbe essere completata entro dicembre 2023 per poi fare i tappetini finali nella primavera 2024. Una volta effettuato il collaudo e la presa in cosegna e ottenuta l'AUA definitiva, per il nuovo punto di scarico, verrà realizzato il ribaltamento dei rami fognari esistenti e degli utenti e avviato l'iter di obbligo di allacciamento per le nuove utenze interessate dall'estensione della rete. Tenuto conto degli eventuali imprevisti (condizioni climatiche), delle tempistiche per il collaudo e per il ribaltamento delle utenze nonché dell'attività amministrativa per l'AUA definitiva del nuovo scarico si prevede cautelativamente come data fine il 31/12/2024. Il termine dell'intervento è quindi posticipato e dovrà essere recepito nell'ambito della revisione dell'AccMin2000. La presente nota è inserita nel file per il Consuntivo annuale degli investimenti – Dati 2022 che si ritrasmette integrato/aggiornato a seguito della I Diffida (file "Cons_Inv_2022_Format_AIT_Tra_Int.I.Diffida.xlsx")</t>
  </si>
  <si>
    <t>MI_FOG-DEP04_01_0003306</t>
  </si>
  <si>
    <t>Realizzazione sistema di raccolta e depurazione di Migliano e Fosciandora Capoluogo</t>
  </si>
  <si>
    <t>L'intervento prevede la realizzazione di nuovi depuratori non ancora codificati nel DBI 2022 (21F04D__) e la dismisione degli scarichi liberi 21F01SC01 e 21F04SC01 (asset di cui non è previsto il censimento del DBI).</t>
  </si>
  <si>
    <t>Nell'aggiornamento del PdI 20-23 l'intervento è stato inserito per un costo totale di 91.064,50 €, in base alle stime effettuate nel Quadro Esigenziale originario del 2018, mentre dall'ultima ricognizione effettuata il costo è stato rivalutato in 461.844,37 € con un notevole incremento. Si vuole osservare che l'ultima stima effettuata non deriva ancora da una progettualità conclusa ma bensì da considerazioni preliminari che devono ritenersi ancora provvisorie e oggetto di successivi aggiornamenti anche in ulteriore aumento. Infatti, dai primi sviluppi della progettazione è emerso che l'intervento indicato nel Q.E. (Collettamento scarichi presso nuovo impianto imhoff), sulla base del quale è stato pianificato l'intervento nel PdI, non risulta attuabile ed è necessaria invece una diversa soluzione che consiste nella realizzazione di una nuova rete fognaria complessiva per tutto l'abitato, non solo per Migliano ma anche per le frazioni limitrofe per eliminare più scarichi liberi, ben più estesa  + un nuovo impianto di depurazione; in definitiva si prospetta uno scenario di razionalizzazione dell'area ben più esetso e complessivo e in conseguenza costoso. Per questo si è previsto un incremento del costo che comunqe come detto dovrà essere oggetto di rivalutazione, anche con possibili ulteriori incrementi, a seguito dello sviluppo della progettazione e delle scelte che potranno essere adotatte per la risoluzione della criticità. La presente nota è inserita nel file per il Consuntivo annuale degli investimenti – Dati 2022 che si ritrasmette integrato/aggiornato a seguito della I Diffida (file "Cons_Inv_2022_Format_AIT_Tra_Int.I.Diffida.xlsx")</t>
  </si>
  <si>
    <t>MI_ACQ03_01_0008335</t>
  </si>
  <si>
    <t>Installazione impianti di filtrazione o disinfezione Zona della Lunigiana</t>
  </si>
  <si>
    <t>Nell'aggiornamento del PdI 20-23 l'intervento è stato inserito per un costo totale di 192.477,64 € mentre dall'ultima ricognizione effettuata il costo è stato rivalutato in 647.493,19 € con un incremento. L'intervento prevede interventi su diversi impianti di filtrazione nel territorio della Lunigiana: Acquetta (Bagnone), Canal del Mare e Foce Pulica (Fosdinovo), Bassone-Torricella (Pontremoli), Mommio (Fivizzano) e La Gora (Mulazzo). Al momento è stata pressoché completata la PD per gli impianti di Fosdinovo ed è stata avviata la PFTE per i restanti. Dai primi approfondimenti sta emergendo che gli interventi necessari sono molto maggiori di quelli inizialmente previsti nei Quadri Esigenziali sulla base dei quali l'intervento era stato inserito nel PdI. Tra l'altro, i costi dovranno essere ancora oggetto di aggiornamento, a seguito dello sviluppo delle progettualità, e potrebbero essere oggetto di ulteriori incrementi. La presente nota è inserita nel file per il Consuntivo annuale degli investimenti – Dati 2022 che si ritrasmette integrato/aggiornato a seguito della I Diffida (file "Cons_Inv_2022_Format_AIT_Tra_Int.I.Diffida.xlsx")</t>
  </si>
  <si>
    <t>MI_FOG-DEP01_01_0039406</t>
  </si>
  <si>
    <t>Realizzazione nuovo sistema di raccolta fognario zona di Ronchi</t>
  </si>
  <si>
    <t>L'intervento ricade nell' AdP Balneazione che prevede la sua conclusione al 31/12/2022. Tuttavia, rispetto a tale scadenza l'intervento ha accumulato alcuni ritardi a causa sia dell'emergenza Covid sia di difficoltà dell'impresa esecutrice, a cui erano stati inizialmente affidati i lavori. Infatti, l'intervento è stato messo in gara in data 28/08/2018 e con Determina 50 del 24/05/2019 è stato aggiudicato alla ditta Giannini Giusto srl su un importo a base d’asta di € 2.475.185,81 - di cui € 2.126.113,80 per la parte riguardante l'estensione fognaria (ID COMM 406) e € 349.072,01 per la parte riguardante il rinnovo acquedotto (ID COMM 339) - con ribasso del 18,51% per un importo di € 2.034.245,2 netto di IVA. I lavori di questo primo appalto sono stati parzialmente realizzati e in parte collaudati. Per questo è stato previsto un ulteriore affidamento necessario per il completamento dei lavori che non erano stati realizzati nell'ambito del primo appalto. Questo secondo appalto è stato affidato e contrattualizzato il 29/03/2022 a Due T Gestioni e costruzioni con un importo a base d'asta di 1.190.626,82 EUR con ribasso del 14,41% per un importo di 1.052.803,70 EUR netto IVA. I lavori di questo secondo appalto, che avrebbero dovuto completare quanto previsto, sono stati in realtà solo in parte minore realizzati a causa di contenzioso con la ditta. Al 02/11/2023 i lavori risultano quindi sospesi e si rende necessario procedere ad ulteriore nuovo affidamento per il completamento degli stessi. Quanto sopra ha determinato fino ad oggi un ritardo rispetto alla scadenza del 31.12.2022 prevista nell'AdP Balneazione. Pertanto, per il completamento dell'intervento si renderà necessario interessare prevedibilmente almeno anche l'intera annualità 2024 senza possibilità di recuperare i ritardi accumulati. La presente nota è inserita nel file per il Consuntivo annuale degli investimenti – Dati 2022 che si ritrasmette integrato/aggiornato a seguito della I Diffida (file "Cons_Inv_2022_Format_AIT_Tra_Int.I.Diffida.xlsx")</t>
  </si>
  <si>
    <t>MI_FOG-DEP01_01_0017438</t>
  </si>
  <si>
    <t xml:space="preserve">Completamento del depuratore di Gramolazzo e delle reti fognarie per la messa in funzione </t>
  </si>
  <si>
    <t>Da PDI 2022-2023 l'intervento doveva concludersi nel 2022, mentre da consuntivo emerge un ritardo: lo speso al 31/12/2022 è poco più del 50% del costo totale. Fornire dettagli.</t>
  </si>
  <si>
    <t>L'intervento è in forte ritardo a causa di difficoltà della ditta nel rispettare il cronoprogramma. Nel 2023 i lavori stanno proseguendo seppure con velocità minore del previsto cosicché si prevede che per la fine dell'intervento si potrà anche dover interessare il 2024. La presente nota è inserita nel file per il Consuntivo annuale degli investimenti – Dati 2022 che si ritrasmette integrato/aggiornato a seguito della I Diffida (file "Cons_Inv_2022_Format_AIT_Tra_Int.I.Diffida.xlsx")</t>
  </si>
  <si>
    <t>MI_FOG-DEP04_01_0002462</t>
  </si>
  <si>
    <t>Estensione fognaria zona Arpiola viale Repubblica e ricostruzione imhoff</t>
  </si>
  <si>
    <t>L'intervento prevede la realizzazione di una nuova centrale di sollevamento non ancora codificata nel DBI 2022 (32F14Q__) e la dismisione dello scarico libero 32F14SC01 (asset di cui non è previsto il censimento del DBI).</t>
  </si>
  <si>
    <t>Nell'aggiornamento del PdI 20-23 l'intervento è stato inserito per un costo totale di 190.410,00 € mentre dall'ultima ricognizione effettuata il costo è stato rivalutato in 723.341,00 € con un incremento. In particolare, tale incremento di costo è dovuto in primo luogo all'accorpamento della IDCOMM 749 "Realizzazione fognatura in via I Maggio, Arpiola" all'interno del presente intervento. Inoltre, rispetto alle ipotesi iniziali si è previsto un ampliamento del quadro di azione per andare ad eliminare e razionalizzare una serie di scarichi liberi e impianti esistentidel comune di Mulazzo, a vantaggio dell'efficacia e risultati del progetto. La presente nota è inserita nel file per il Consuntivo annuale degli investimenti – Dati 2022 che si ritrasmette integrato/aggiornato a seguito della I Diffida (file "Cons_Inv_2022_Format_AIT_Tra_Int.I.Diffida.xlsx")</t>
  </si>
  <si>
    <t>MI_ACQ04_01_0008488</t>
  </si>
  <si>
    <t>Realizzazione nuove tubazioni  in via Palatina e Via Murli (Palatina Spostamento Tubo Dal Terreno Privato)</t>
  </si>
  <si>
    <t>Nell'aggiornamento del PdI 20-23 la realizzazione dell'intervento era prevista per l'anno 2022 ma al 31.12.2022 l'intervento risultava non ancora avviato e con SAL "Non iniziato" e pertanto in ritardo. Questo ritardo è determinato dall'indisponibilità dell'area oggetto dell'intervento che risulta privata e per la la quale è quindi necessario attivare idonea servitù per poter procedere con i lavori previsti. Alla data del 21/08/2023 la servitù non è stata ancora attivata e si prevede di dover ulteriormente posticipare l'intervento al 2024. La presente nota è inserita nel file per il Consuntivo annuale degli investimenti – Dati 2022 che si ritrasmette integrato/aggiornato a seguito della I Diffida (file "Cons_Inv_2022_Format_AIT_Tra_Int.I.Diffida.xlsx")</t>
  </si>
  <si>
    <t>MI_ACQ05_01_0008493</t>
  </si>
  <si>
    <t>Ristrutturazione Serbatoio Solaio Con installazione di Telecontrollo</t>
  </si>
  <si>
    <t>Nell'aggiornamento del PdI 20-23 l'intervento è stato inserito per un costo totale di 64.802,58 € mentre dall'ultima ricognizione effettuata il costo è stato rivalutato in 248.189,83 € con un incremento. Per l'intervento alla data di predisposizione dell'aggiornamento del PdI 20-23 erano state avviate solamente prime valutazioni progettuali di massima e pertanto le stime di costo allora disponibili erano molto sommarie. Nel corso del 2022 la competenza dell'intervento è stata riassegnata a nuovo Responsabile di Commessa che ha avviato una progettualità più approfondita dalla quale è emerso un quadro vincolistico particolarmente complesso (vincolo idrogeologico (R.D. 3267/1923 R.T. 48/03) (Comune), vincolo paesaggistico (Comune), necessità autorizzazione scarico (R.T.),  pericolosità per dissesti geomorfologici (AdB), intervento in area privata), che tra l'altro richiederà l'approvazione del progetto in AIT, e lavori da realizzarsi di maggiore entità. Per effetto della vincolistica complessa si prevede di affidare buona parte della progettazione in esterno quindi con maggiori costi di servizi. Anche per la parte dei lavori le previsioni di costo sono aumentate. Il dato comunicato di 248.189,83 € nel Consuntivo annuale degli investimenti – Dati 2022 in ragione di quanto sopra è perciò da ritenersi ancora molto provvisorio e sarà oggetto di ulteriori rivalutazioni mano a mano che si procederà con la progettualità. La presente nota è inserita nel file per il Consuntivo annuale degli investimenti – Dati 2022 che si ritrasmette integrato/aggiornato a seguito della I Diffida (file "Cons_Inv_2022_Format_AIT_Tra_Int.I.Diffida.xlsx")</t>
  </si>
  <si>
    <t>MI_ACQ03_01_0001516</t>
  </si>
  <si>
    <t>Manutenzione straordinaria sorgente Rio Pagano Alto</t>
  </si>
  <si>
    <t>Nell'aggiornamento del PdI 20-23 la realizzazione dell'intervento era prevista per l'anno 2022 ma al 31.12.2022 l'intervento risultava non ancora avviato e con SAL "Non iniziato" e pertanto in ritardo. In merito al ritardo accumulato si vuole osservare quanto di seguito. L'intervento è in carico ai Servizi Operativi Acquedotto di GAIA S.p.A. che non dispongono nel loro organico di alcune figure professionali specialistiche per le quali devono quindi ricorrere ad affidamenti esterni. Nel caso specifico, per la realizzazione dell'intervento in oggetto è necessario presentare una SCIA e ottenere l'autorizzazione paesaggistica. La presentazione di queste pratiche richiede figure professionali specializzate che non sono attualmente presenti nell'organico dei Servizi Operativi. Pertanto è necessario ricorrere all'outsourcing. Al momento i Servizi Operativi sono in attesa che vengano contrattualizzati incarichi specifici in merito ma che sono in ritardo. Questo ha perciò comportato di conseguenza l'impossibilità ad oggi di procedere con l'intervento. Per l'intervento in oggetto è stato nel mentre fatto un progetto preliminare da parte dei Servizi Operativi che dovrà essere incrementato dal professionista, una volta che questo sarà stato individuato, per ottenere le pratiche e renderlo esecutivo. Tenuto conto dei ritardi nell'affidamento di questi incarichi specialistici e difficile fare una nuova previsione per l'esecuzione dell'intervento che probabilmente dovrà essere posticipato ulteriormente al 2024. La presente nota è inserita nel file per il Consuntivo annuale degli investimenti – Dati 2022 che si ritrasmette integrato/aggiornato a seguito della I Diffida (file "Cons_Inv_2022_Format_AIT_Tra_Int.I.Diffida.xlsx")</t>
  </si>
  <si>
    <t>MI_ACQ04_01_0004518</t>
  </si>
  <si>
    <t>Nuova adduzione da Saletto a Ripetitore</t>
  </si>
  <si>
    <t>Nell'aggiornamento del PdI 20-23 l'intervento è stato inserito per un costo totale di 160.649,85 € (2.649,85 € a consuntivo per l'anno 2021 + 158.000,00 € previsionali per l'anno 2024) mentre dall'ultima ricognizione effettuata il costo è stato rivalutato in 683.251,67 € con un notevole incremento. In particolare, al momento della predisposizione dell'aggiornamento del PdI 20-23 l'intervento era ancora nella fase iniziale di PFTE e pertanto sono stati programmati nell'aggiornamento del PdI 20-23 i costi indicati nel Quadro Esigenziale (QE) storico con cui i Servizi Operativi di GAIA S.p.A. avevano richiesto molti anni addietro l'inserimento dell'intervento in programmazione, ovvero l'unica stima allora disponibile. Nel corso del 2022 si è proseguito con la PFTE che non soltano a portato a rivalutare i costi dell'intervento originario ma anche ad evidenziare ulteriori necessità rispetto alla sola e mera sostituzione della condotta adduttrice da Saletto a Ripetitore (non si tratta infatti di una nuova adduzione ma del rifacimento di una adduttrice esistente). Per questo, si è valutato necessario anche demolire e ricostruire ex novo il serbatoio Mirador in quanto oggetto di perdite rilevanti e che se non eliminate andrebbeo ad inficiare di fatto l'efficacia della sostituzione dell'adduzione. Inoltre si sono previste anche sostituzioni di rete di distribuzioni molto ammalorate in occasione della posa della nuova adduttrice. E' stata infine prevista una nuova logica di funzionamento per l'adduttrice Saletto-Ripetitore, rispetto all'attuale, con intermezzamento presso il nuovo serbatoio Mirador con la realizzazione di nuova centrale di sollevamento da elettrificare per ottenre un efficentamento energetico del sistema. In sostanza, i maggiori costi sono dettati dall'aggiornamento di quelli storici per la sostituzione dell'adduttrice Saletto-Ripetitore, dalle nuove necessità individuate di ricostruzione del serbatoio Miradore di sostituzione di porzioni di distribuzione particolarmente ammalorate e dalle necessità di efficientamento energetico del sistema ad oggi del tutto non razionale. Queste decisioni sono state maturate in quanto l'acqudotto di Podenzana è storicamente fra quelli più critici per l'Emergenza Idrica con il maggior numero di trasporti e con l'occasione si è previsto di agire profondamente sul sistema al fine di ridurre le perdite, aumentare le disponibilità di risorsa alla parte in quota efficentando tra l'altro gli attuali consumi energetici. L'obiettico è stato ampliato non alla mera sostituzione della condotta ma piuttosto alla messa in sicurezza defintiva del sistema nei confronti dell'emergenza idrica. I nuovi obiettivi giustificano i maggiori costi previsti.</t>
  </si>
  <si>
    <t>MI_ACQ05_01_0008572</t>
  </si>
  <si>
    <t>Ristrutturazione Vasca Serbatoio Monte Moneta che alimenta l'acquedotto di Viareggio</t>
  </si>
  <si>
    <t>Nell'aggiornamento del PdI 20-23 l'intervento è stato inserito per un costo totale di 171.940,55 € (Lotto 1 e 2) mentre dall'ultima ricognizione effettuata il costo è stato rivalutato in 322.085,68 € (Lotto 1 e 2 + Nuovo Lotto 3) con un incremento dovuto alla necessità di nuove lavorazioni aggiuntive (Nuovo Lotto 3) rispetto a quelle inizialmente previste (Lotto 1 e 2). Infatti, inizialmente si erano previsti soli lavori per la ristrutturazione delle vasche del serbatoio (Lotto 1: In corso) e per lavori urgenti per lo scarico (Lotto 2: In esercizio) ai quali si sono aggiunti più recentemente quelli per i nuovi fabbisogni del rifacimento della copertura e varie opere (Lotto 3: In progettazione) che hanno determinato in conseguenza un aumento di costo rispetto a quanto in precedenza. La presente nota è inserita nel file per il Consuntivo annuale degli investimenti – Dati 2022 che si ritrasmette integrato/aggiornato a seguito della I Diffida (file "Cons_Inv_2022_Format_AIT_Tra_Int.I.Diffida.xlsx")</t>
  </si>
  <si>
    <t>MI_FOG-DEP05_01_0003589</t>
  </si>
  <si>
    <t>Manutenzione strordinaria condotta in pressione via Matanna (attraversamento fosso Farabola)</t>
  </si>
  <si>
    <t>L'id_infra 49F03F31 ci risulta presente nel foglio "Collettori" nel DBI (a-1)</t>
  </si>
  <si>
    <t>L'intervento ricade nel AdP Balneazione che prevede la sua conclusione al 31/12/2022. Tuttavia, rispetto a tale scadenza l'intervento ha accumulato alcuni ritardi. In merito a ciò si segnala comunque che alla data del 18.08.2023 i lavori sono in avanzato stato di realizzazione, con uno stato di avanzamento complessivo stimabile nell'ordine del 70-75%. La completa ultimazione con funzionalità è prevista per la fine di ottobre e comunque al massimo entro la fine del 2023. La presente nota è inserita nel file per il Consuntivo annuale degli investimenti – Dati 2022 che si ritrasmette integrato/aggiornato a seguito della I Diffida (file "Cons_Inv_2022_Format_AIT_Tra_Int.I.Diffida.xlsx")</t>
  </si>
  <si>
    <t>MI_ACQ05_01_0009600</t>
  </si>
  <si>
    <t>Rifacimento ex novo serbatoio del Merizzo costituito da nr. 2 cisterne in ferro collegate tra loro del tutto fatiscenti</t>
  </si>
  <si>
    <t>Nell'aggiornamento del PdI 20-23 l'intervento è stato inserito per un costo totale di 99.304,00 € mentre dall'ultima ricognizione effettuata il costo è stato rivalutato in 199.196,97 € con un incremento. Tale incremento è dovuto all'adeguamento dei costi per maggiori opere previste rispetto a quanto in origine ma anche per l'adeguamento dei prezzi al mercato (caro materiali). Inoltre, si vuole osservare che allo stato l'intervento risulta ancora in progettazione, pertanto a seguito del completamento della stessa potrebbero rendersi necessari ulteriori aggiornaementi dei costi. La presente nota è inserita nel file per il Consuntivo annuale degli investimenti – Dati 2022 che si ritrasmette integrato/aggiornato a seguito della I Diffida (file "Cons_Inv_2022_Format_AIT_Tra_Int.I.Diffida.xlsx")</t>
  </si>
  <si>
    <t>MI_FOG-DEP03_01_0003622</t>
  </si>
  <si>
    <t>Realizzazione trattamento scarico Val di Luce</t>
  </si>
  <si>
    <t>Codice id_infra già presente nella consegna del DBI (a-1) (consegna 2022 dati 2021) con "opera stato" = 1, ovvero ATTIVO</t>
  </si>
  <si>
    <t>L'intervento rientra nell'AccMin2000, attualmente con termine previsto al 31/12/2023. Tuttavia, si sono presentate diverse criticità, di cui AIT è stata costantemente aggiornata, che non consentono il rispetto di tale tempistica. La progettazione è iniziata già da tempo (consegna progettazione prot. 11813 10-2-23) ma ci sono problemi amministrativi in quanto il Comune dovrà procedere a sanare lo status dell'impianto esistente prima che si possa procedere con la sua ristrutturazione. Da indicazioni di AIT non si può sanare l'impianto tramite la procedura prevista l'art.42bis DPR 327/01 perchè non si tratta di un impianto abusivo, in quanto realizzato nel corso di una lottizzazione (come da documenti trasmessi dal Comune). E' pertanto necessario attendere che il Comune sistemi il pregresso. Per tali motivazioni è previsto un allungamento delle tempistiche che dovranno essere recepite nell'ambito della revisione dell'AccMin2000. La presente nota è inserita nel file per il Consuntivo annuale degli investimenti – Dati 2022 che si ritrasmette integrato/aggiornato a seguito della I Diffida (file "Cons_Inv_2022_Format_AIT_Tra_Int.I.Diffida.xlsx")</t>
  </si>
  <si>
    <t>MI_FOG-DEP03_01_0003623</t>
  </si>
  <si>
    <t>Realizzazione trattamento scarico Faidello</t>
  </si>
  <si>
    <t>L'intervento rientra nell'AccMin2000, attualmente con termine previsto al 31/12/2023. Tuttavia, si sono presentate diverse criticità, di cui AIT è stata costantemente aggiornata, che non consentono il rispetto di tale tempistica. Ci sono problemi amministrativi in quanto il Comune dovrà procedere a sanare lo status dell'impianto esistente prima che si possa procedere con la sua ristrutturazione. Il Comune di Abetone ha avviato le attività e sembrerebbe essere a buon punto per la sistemazione dell'esistente. I problemi di natura amministrativa hanno pertanto comportato ritardi sulla progettazione (consegna progettazione prot. 11813 10-2-23). Per tali motivazioni è previsto un allungamento delle tempistiche che dovranno essere recepite nell'ambito della revisione dell'AccMin2000. La presente nota è inserita nel file per il Consuntivo annuale degli investimenti – Dati 2022 che si ritrasmette integrato/aggiornato a seguito della I Diffida (file "Cons_Inv_2022_Format_AIT_Tra_Int.I.Diffida.xlsx")</t>
  </si>
  <si>
    <t>MI_FOG-DEP03_01_0003628</t>
  </si>
  <si>
    <t>Ampliamento depuratore di Lato</t>
  </si>
  <si>
    <t>Intervento di Piano Stralcio con fine al 31/12/2022. Intervento in ritardo. Da monitoraggio periodico ex art. 7 dell’Accordo di Programma approvato con D.P.G.R. n. 19 del 21/02/2022 (art. 26 della LR. 20/2006 e art. 19ter del D.P.G.R. 46/R/2008), emerge che "Ci sono stati alcuni rallentamenti con il Comune per interferenze con i lavori di Toscana Energia, ai quali si sono aggiunti ulteriori rallentamenti a causa delle interferenze con i lavori della Fibra Ottica". Visto il ritardo accumulato si ribadisce l'importanza di portare a termine l'opera nel più breve tempo possibile.</t>
  </si>
  <si>
    <t>L'intervento rientra all'interno del Piano Stralcio il quale prevede la sua conclusione al 31/12/2022. Tuttavia, l'intervento risulta in ritardo rispetto alla scadenza prevista dal PS per le seguenti motivazioni. In primo luogo si ricorda come l'intervento originario che prevedeva l'adeguamento dell'impianto in loco sia stato ridefinito. Il nuovo intervento prevede adesso la dismissione del depuratore esistente che sarà collettato verso il nuovo depuratore Chitarrino attraverso la realizzazione di circa 1,6 km di nuova fognatura a gravità. Questo ha comportato la necessità di una progettazione più complessa ma anche maggiori lavori da realizzare con tempistiche quindi più lunghe rispetto a quanto originariamnete previsto. Inoltre, ci sono stati anche alcuni rallentamenti con il Comune per interferenze con i lavori di Toscana Energia ai quali si sono aggiunti ulteriori rallentamenti per le interferenze con i lavori della Fibra Ottica che hanno comportato la positicipazione della consegna e dell'avvio dei lavori. La cosegna dei lavori definitiva è stata fatta in via di urgenza il 25/10/2022, dopo l'aggiudicazione del contratto ma prima della stipula. Alla data del 02/11/2023 i lavori sono in corso di ultimazione con un avanzamento stimabile nell'ordine del 80% e conclusione con funzionalità prevista entro la fine del 2023 con l'obiettivo di terminare l'opera nel più breve tempo possibile. La presente nota è inserita nel file per il Consuntivo annuale degli investimenti – Dati 2022 che si ritrasmette integrato/aggiornato a seguito della I Diffida (file "Cons_Inv_2022_Format_AIT_Tra_Int.I.Diffida.xlsx")</t>
  </si>
  <si>
    <t>MI_FOG-DEP07_01_0004632</t>
  </si>
  <si>
    <t>ampliamento dep. Coreglia alta</t>
  </si>
  <si>
    <t>L'intervento rientra nell'AccMin2000, attualmente con termine previsto al 31/12/2023. Tuttavia, si sono presentate diverse criticità che non consentiranno il rispetto di tale tempistica. In particolare, sono presenti difficoltà tecniche in quanto risulta assai complicato tecnicamente e costoso intervenire sull'impianto esistente. Risulta inoltre molto complicato procedere con l'adeguamento dell'altro impianto di Coreglia dove si poteva ipotizzare l'invio dei reflui dell'impianto oggetto della commessa. E' stata presa in considerazione anche l'ipotesi di una centralizzazione verso altri impianti di valle che però presenta costi estremamente elevati in relazione alle dimensioni dell'intervento. I tempi precedenti sono in corso di valutazione tecnica-economica. Per tali motivazioni è previsto un allungamento delle tempistiche che dovranno essere recepite nell'ambito della revisione dell'AccMin2000. La presente nota è inserita nel file per il Consuntivo annuale degli investimenti – Dati 2022 che si ritrasmette integrato/aggiornato a seguito della I Diffida (file "Cons_Inv_2022_Format_AIT_Tra_Int.I.Diffida.xlsx")</t>
  </si>
  <si>
    <t>MI_FOG-DEP03_01_0003635</t>
  </si>
  <si>
    <t>Ampliamento dep. Sillano</t>
  </si>
  <si>
    <t>L'intervento rientra nell'AccMin2000, attualmente con termine previsto al 31/12/2023. Tuttavia, si sono presentate diverse criticità che non consentiranno il rispetto di tale tempistica. In particolare, la prima ipotesi progettuale, risalente agli anni 2018/2019 è stata accantonata a seguito della presenza di una frana che nel mentre si è riattivata (le carte morfologiche indicavano la presenza di una frana quiescente). Infatti, a Febbraio 2021 era stato inviato al Comune per approvazione il progetto. In data 21/06/2021 prot. 44133 era arrivata la risposta dalla Provincia di Lucca che aveva richiesto pesanti integrazioni al progetto e l'approfondimento del parere rilasciato dalla Autorità di Bacino. Il giorno 15/09/2021 si era svolto un sopralluogo con Comune, ADB e Provincia. La Provincia ha proceduto con indagini per capire tipologia di frana se attiva o meno. Nel frattempo Gaia si è era attivata per una soluzione alternativa. Con prot. 9561 della Provincia di Lucca 21/04/2022 la Provincia ha comunicato che si riscontrano evidenti segnali di movimento della frana che secondo l'AdB era invece quiescente. Il 15.05.2023 con prot. n. 38516 è stata inviata al Comune richiesta al fine di aprire un confronto relativamente alla ubicazione del nuovo impianto, per la quale siamo in attesa di risposta. Tutto quanto sopra comporterà una profonda revisionde del progetto con allungamento delle tempistiche che dovranno essere recepite nell'ambito della revisione dell'AccMin2000. La presente nota è inserita nel file per il Consuntivo annuale degli investimenti – Dati 2022 che si ritrasmette integrato/aggiornato a seguito della I Diffida (file "Cons_Inv_2022_Format_AIT_Tra_Int.I.Diffida.xlsx")</t>
  </si>
  <si>
    <t>MI_FOG-DEP03_01_0003641</t>
  </si>
  <si>
    <t>Ampliamento depuratori di casola 1 e 2</t>
  </si>
  <si>
    <t>Intervento di AccMin2000 con fine al 31/12/2022. Intervento in ritardo. Da monitoraggio periodico ex art. 7 dell’Accordo di Programma approvato con D.P.G.R. n. 19 del 21/02/2022 (art. 26 della LR. 20/2006 e art. 19ter del D.P.G.R. 46/R/2008), emerge che: "Prosegue  la criticità relativa al rinvenimento di rifiuti che comporta uno slittamento della tempistica dell'intervento. Inviata nostra comunicazione protocollo 91242 del 02/12/2022 ad Arpat, eseguito campionamento e caratterizzazione dei terreni, a seguito del quale sarà necessario aprire un confronto tra Comune (proprietario dell'area), Arpart e Gaia per valutare le azioni da intraprendere". Visto il ritardo accumulato si ribadisce l'importanza di portare a termine l'opera nel più breve tempo possibile.</t>
  </si>
  <si>
    <t>L'intervento rientra nell'AccMin2000, attualmente con termine previsto al 31/12/2022. Tuttavia, si sono presentate alcune criticità che non consentiranno il rispetto di tale tempistica. In particolare, dopo l'avvio dei lavori sono stati rinvenuti dei rifiuti sotterrati nell'area dell'impianto e i lavori sono stati sospesi a partire da dicembre 2022. E' stata inviata nostra comunicazione, protocollo 91242 del 02/12/2022, ad Arpat ed eseguito campionamento e caratterizzazione dei terreni, a seguito del quale è stato avviato un confronto tra Comune (proprietario dell'area), Arpart e Gaia per valutare le azioni da intraprendere. E' stata attivata la pratica sisbon MS-1072. Tutto quanto sopra determinerà un allungamento delle tempistiche che allo stato non sono facilmente determinabili. Per tali motivazioni è previsto un allungamento delle tempistiche che dovranno essere recepite nell'ambito della revisione dell'AccMin2000. La presente nota è inserita nel file per il Consuntivo annuale degli investimenti – Dati 2022 che si ritrasmette integrato/aggiornato a seguito della I Diffida (file "Cons_Inv_2022_Format_AIT_Tra_Int.I.Diffida.xlsx")</t>
  </si>
  <si>
    <t>MI_FOG-DEP03_01_0003646</t>
  </si>
  <si>
    <t>Ampliamento depuratore di Groppoli 1. Intervento da spostare su Groppoli 2; Aggiunta di una subirrigazione alle vasche settiche dell'impianto di depurazione Groppoli 2.</t>
  </si>
  <si>
    <t>Intervento di AccMin2000 con fine al 31/12/2022. Intervento in ritardo. Da monitoraggio periodico ex art. 7 dell’Accordo di Programma approvato con D.P.G.R. n. 19 del 21/02/2022 (art. 26 della LR. 20/2006 e art. 19ter del D.P.G.R. 46/R/2008), emerge che: "Completamento lavori nel 2023. C'è stato un ritardo per allungamento della fase di affidamento per verifica dei requisiti della ditta. Si sono rese inoltre necessarie alcune modeste modifiche in corso d'opera alla rete afferente all'impianto". Visto il ritardo accumulato si ribadisce l'importanza di portare a termine l'opera nel più breve tempo possibile.</t>
  </si>
  <si>
    <t>L'intervento rientra nell'AccMin2000, attualmente con termine previsto al 31/12/2022. I lavori dell'intervento sono stati conclusi e posti in esercizio il 31/07/2023, in leggero ritardo rispetto alla scadenza prevista, e resta da fare il solo collaudo. La presente nota è inserita nel file per il Consuntivo annuale degli investimenti – Dati 2022 che si ritrasmette integrato/aggiornato a seguito della I Diffida (file "Cons_Inv_2022_Format_AIT_Tra_Int.I.Diffida.xlsx")</t>
  </si>
  <si>
    <t>MI_ACQ04_01_0005699</t>
  </si>
  <si>
    <t xml:space="preserve">Vico: segnalazione perdita su tubazione per rottura </t>
  </si>
  <si>
    <t>Nell'aggiornamento del PdI 20-23 il completamento dell'intervento era stato previsto per l'anno 2022 ma al 31.12.2022 da consuntivo risulta uno speso &lt;=50% del costo a causa di alcuni rallentamenti. In particolare, dato che la strada interessata dalle lavorazioni costituisce l'unica viabilità di accesso al paese è stato necessario limitare le durate di chiusura della stessa, per consentire la viabilità, con minori tempi disponibili per l'esecuzione dei lavori che hanno comportato un prolungamento delle tempistiche. Ciononostante, i lavori idraulici sono terminati a giungo 2023 e ad ottobre 2023 sono stati realizzati anche i ripristini stradali (asfalti), con un ritardo è stato quindi limitato. In definitiva, ad ottobre 2023 l'intervento risulta sostanzialmente concluso e restano da fare solamente alcuni collegamenti idraulici e opere minori di completamento con chiusura completa dell'intervento prevista entro fine 2023. Sono in corso le contabilità finali e la redazione del CRE a seguito di cui si potrà procedere a richiedere il saldo dei contributi previsti dal PNRR. La presente nota è inserita nel file per il Consuntivo annuale degli investimenti – Dati 2022 che si ritrasmette integrato/aggiornato a seguito della I Diffida (file "Cons_Inv_2022_Format_AIT_Tra_Int.I.Diffida.xlsx")</t>
  </si>
  <si>
    <t>MI_ACQ05_01_0007725</t>
  </si>
  <si>
    <t xml:space="preserve">Manutenzione straordinaria di opere di captazione e di accumulo e intervento per il ripristino del depuratore nella località di Gragliana: Sorgente Le Polle, Serbatoio Gragliana (Colle) </t>
  </si>
  <si>
    <t>MI_FOG-DEP05_01_0004730</t>
  </si>
  <si>
    <t>sostituzione di circa ml. 100 di tubi in cemento diametro cm. 40. in frazione Ceserano</t>
  </si>
  <si>
    <t>Nell'aggiornamento del PdI 20-23 la realizzazione dell'intervento era stata prevista per l'anno 2022 ma al 31.12.2022 i lavori non sono ancora iniziati. Infatti, i lavori erano stati affidati alla ditta COIN S.r.l. con contratto in data 14/10/2020. Tuttavia il contratto è stato rescisso unilateralmente da parte di GAIA per inadempienza da parte di COIN S.r.l. nel 2023. A seguito del tempo passato occore adesso provvedere ad un aggiornamento del progetto (aumento prezzi) ma anche prendere nuovi accordi con le proprietà per l'accesso ai luoghi oltreché procedere a nuovo affidamento. Pertanto, tutto quanto soprà comporterà uno slittamento nella realizzazione dell'intervento con nuove tempistiche ch allo stato sono in fase di rivalutazione. La presente nota è inserita nel file per il Consuntivo annuale degli investimenti – Dati 2022 che si ritrasmette integrato/aggiornato a seguito della I Diffida (file "Cons_Inv_2022_Format_AIT_Tra_Int.I.Diffida.xlsx")</t>
  </si>
  <si>
    <t>MI_FOG-DEP03_01_0003748</t>
  </si>
  <si>
    <t>Realizzazione trattamento secondario sul Depuratore MULAZZO (imhoff). Proposto l'inserimento di un percolatore dopo la imhoff.</t>
  </si>
  <si>
    <t>Intervento di AccMin2000 con fine al 31/12/2022. Intervento in ritardo. Da monitoraggio periodico ex art. 7 dell’Accordo di Programma approvato con D.P.G.R. n. 19 del 21/02/2022 (art. 26 della LR. 20/2006 e art. 19ter del D.P.G.R. 46/R/2008), emerge che: "Ritardo nella progettazione causato da Comune, che a ottobre 2022 ha richiesto la dismissione dell'impianto e il collettamento al depuratore di Arpiola. Nella nuova progettazione sarà previsto l'adeguamento della rete fognaria e del depuratore di Arpiola. Con Prot. 786 del 3.1.2023 e Prot. n. 8668 del 31.1.23 Gaia ha informato AIT in merito all'andamento del presente progetto". Visto il ritardo accumulato si ribadisce l'importanza di portare a termine l'opera nel più breve tempo possibile.</t>
  </si>
  <si>
    <t>L'intervento rientra nell'AccMin2000, attualmente con termine previsto al 31/12/2022. Tuttavia, si sono presentate alcune criticità che non consentiranno il rispetto di tale tempistica. In particolare, il primo progetto presentato non è stato approvato da parte dell'amministrazione comunale, che a ottobre 2022 ha richiesto la dismissione dell'impianto e il collettamento dello stesso al depuratore di Arpiola. Nella nuova progettazione sarà previsto l'adeguamento della rete fognaria e del depuratore di Arpiola. Con Prot. 786 del 3.1.2023 e Prot. n. 8668 del 31.1.23 Gaia ha informato AIT in merito all'andamento del presente progetto. La nuova progettazione comporterà un allungamento delle tempistiche che dovranno essere recepite nell'ambito della revisione dell'AccMin2000. La presente nota è inserita nel file per il Consuntivo annuale degli investimenti – Dati 2022 che si ritrasmette integrato/aggiornato a seguito della I Diffida (file "Cons_Inv_2022_Format_AIT_Tra_Int.I.Diffida.xlsx")</t>
  </si>
  <si>
    <t>MI_ACQ03_01_0005750</t>
  </si>
  <si>
    <t>Nuova adduzione al serbatoio Dinucci Monsagrati per potenziamento alimentazione da Lucca</t>
  </si>
  <si>
    <t>Nell'aggiornamento del PdI 20-23 la realizzazione dell'intervento era prevista per l'anno 2022 ma al 31.12.2022 l'intervento risultava non ancora avviato e con SAL "Non iniziato" e pertanto in ritardo. In particolare, l'intervento è in carico ai Servizi Operativi Acquedotto di GAIA S.p.A. che nell'anno 2022 si è trovato fortemente impegnato nel fronteggiare e gestire la severa emergenza idrica del 2022 alla quale è stata data la massima priorità. Dato che l'intervento in oggetto aveva un minor carattere di urgenza rispetto all'emergenza idrica 2022 lo stesso è stato quindi rimandato al 2023. Alla data del 23/08/2023 si prevede di avviare l'intervento a ottobre/novembre 2023 con conclusione che potrebbe però sforare al I trimestre 2024. La presente nota è inserita nel file per il Consuntivo annuale degli investimenti – Dati 2022 che si ritrasmette integrato/aggiornato a seguito della I Diffida (file "Cons_Inv_2022_Format_AIT_Tra_Int.I.Diffida.xlsx")</t>
  </si>
  <si>
    <t>MI_FOG-DEP07_01_0004756</t>
  </si>
  <si>
    <t>Intervento di manutenzione straordinaria per la riattivazione del Depuratore LIZZANO</t>
  </si>
  <si>
    <t>L'intervento rientra nell'AccMin2000, attualmente con termine previsto al 31/12/2023. I lavori dell'intervento si sono conclusi il 18/05/2023 e sono stati collaudati con CRE in data 24/10/2023. L'intervento risulta quindi stato concluso e posto in esercizio all'interno della scadenza prevista nell'attuale AccMin2000. La presente nota è inserita nel file per il Consuntivo annuale degli investimenti – Dati 2022 che si ritrasmette integrato/aggiornato a seguito della I Diffida (file "Cons_Inv_2022_Format_AIT_Tra_Int.I.Diffida.xlsx")</t>
  </si>
  <si>
    <t>MI_FOG-DEP05_01_0003761</t>
  </si>
  <si>
    <t>sostituzione tubazione a pressione attraversamento fiume via buonarroti</t>
  </si>
  <si>
    <t xml:space="preserve">Nell'aggiornamento del PdI 20-23 la realizzazione dell'intervento era prevista per l'anno 2022 ma al 31.12.2022 l'intervento risultava non ancora avviato e con SAL "Non iniziato" e pertanto in ritardo. Inizialmente l'intervento era in carico ai Servizi Ingegneria di GAIA S.p.A. che in fase di riesame della progettazione dello stesso lo avevano sospeso in quanto per poter procedere al rifacimento completo della linea si rendeva necessario ottenere l'autorizzazione paesaggistica con previdibili lunghe tempistiche. Per questo i Servizi Ingegneria hanno richiesto di trasferire la competenza dell'intervento ai Servizi Operati (Caposervizio Impianti fognatura di zona) che hanno optato per una soluzione di risanamento attravero relinig non invasiva e quindi non soggetta ad autorizzazione paesaggistica. Il passaggio di competenza ha comportato ritardi principalmente dovuti a questioni organizzative dei Servizi Operativi che hanno dovuto inserire l'intervento nella loro programmazione compatibilmente alle altre attività già in carico. Ad inizio 2023 sono stati acquistati i materiali che sono già disponibili a magazzino mentre a fine agosto 2023 si prevede l'avvio dei lavori con possibile conclusione e funzionalità nel mese di settembre 2023. La presente nota è inserita nel file per il Consuntivo annuale degli investimenti – Dati 2022 che si ritrasmette integrato/aggiornato a seguito della I Diffida (file "Cons_Inv_2022_Format_AIT_Tra_Int.I.Diffida.xlsx").
</t>
  </si>
  <si>
    <t>MI_FOG-DEP04_01_0003765</t>
  </si>
  <si>
    <t>Adeguamento degli impianti di depurazione del Comune di Vagli Sotto</t>
  </si>
  <si>
    <t>L'intervento rientra nell'AccMin2000, attualmente con termine previsto al 31/12/2023. Tuttavia, si sono presentate diverse criticità che non consentiranno il rispetto di tale tempistica. In particolare, il progetto è stato inviato ad AIT per nulla osta a contattare i privati con prot. 63637 del 23-8-22, ma ci sono state anche ulteriori necessità di attivarsi per adempiere al 42bis per sistemare amministrativamente l'impianto esistente di Vagli sotto oggetto della commessa. Il comune, dopo diversi solleciti, ha consegnato la documentazione richiesta solamente nel Luglio 2023 (prot. 56220 del 17/7/23). A seguito della consegna della documentazione è stato possibile avviare il procedimento di acquisizione della particella da parte di Enel che è allo stato ancora in corso.  Dopo l'acquisizione, sarà possibile procedere all'invio ad AIT del progetto per la sua approvazione. Si rende inoltre necessaria variante urbanistica e conferenza di copianificazione. (vedi protocollo numero AIT 12025-2022 Ing. Ferri). Per tali motivazione è previsto un allungamento delle tempistiche che dovranno essere recepite nell'ambito della revisione dell'AccMin2000. La presente nota è inserita nel file per il Consuntivo annuale degli investimenti – Dati 2022 che si ritrasmette integrato/aggiornato a seguito della I Diffida (file "Cons_Inv_2022_Format_AIT_Tra_Int.I.Diffida.xlsx")</t>
  </si>
  <si>
    <t>MI_FOG-DEP07_01_0004810</t>
  </si>
  <si>
    <t>Impianto di depurazione Cecchetto; adeguamento trattamento (trattamento appropriato DPGR 46/R)</t>
  </si>
  <si>
    <t>Codice id_infra già presente nell consegna del DBI (a-1) (consegna 2022 dati 2021) con "opera stato" = 1, ovvero ATTIVO</t>
  </si>
  <si>
    <t>L'intervento rientra nell'AccMin2000, attualmente con termine previsto al 31/12/2023. Tuttavia, si sono presentate diverse criticità che non consentiranno il rispetto di tale tempistica. In particolare, la Progettazione è stata consegnata con prot. 68616 del 7-9-23.  Ci sono stati ritardi sia per l'affidamento della progettazione, a seguito dell'aggiornamento del codice dei contratti, sia per l'ottenimento delle volture delle concessioni da parte del Comune (Subentro di Gaia nella concessione dell'unione dei comuni montani dell'appenino pistoiese n.121 del 8-3-2023). Per questo si prevede un allungamento delle tempistiche che dovranno essere recepite nell'ambito della revisione dell'AccMin2000. La presente nota è inserita nel file per il Consuntivo annuale degli investimenti – Dati 2022 che si ritrasmette integrato/aggiornato a seguito della I Diffida (file "Cons_Inv_2022_Format_AIT_Tra_Int.I.Diffida.xlsx")</t>
  </si>
  <si>
    <t>MI_FOG-DEP07_01_0004811</t>
  </si>
  <si>
    <t>Impianto di depurazione La Consuma; adeguamento trattamento (trattamento appropriato DPGR 46/R)</t>
  </si>
  <si>
    <t>L'intervento rientra nell'AccMin2000, attualmente con termine previsto al 31/12/2023. Tuttavia, si sono presentate diverse criticità che non consentiranno il rispetto di tale tempistica. In particolare, la Progettazione è stata consegnata con prot. 68616 del 7-9-23.  Ci sono stati ritardi per l'affidamento della progettazione, a seguito dell'aggiornamento del codice dei contratti. Per questo è previsto un allungamento delle tempistiche che dovranno essere recepite nell'ambito della revisione dell'AccMin2000. La presente nota è inserita nel file per il Consuntivo annuale degli investimenti – Dati 2022 che si ritrasmette integrato/aggiornato a seguito della I Diffida (file "Cons_Inv_2022_Format_AIT_Tra_Int.I.Diffida.xlsx")</t>
  </si>
  <si>
    <t>Al 31.12.2022 l'intervento era In progettazione e più nello specifico nella fase iniziale di fattibilità. La progettazione in oggetto era in corso di esecuzione internamente, da parte dei Servizi di Ingegneria di GAIA, e trattandosi di fasi di inquadramento preliminari e di un impegno di risorse contenuto le relative ore impegnate non sono state capitalizzate, determinando uno speso al 31.12.2022 ancora pari a zero;Intervento in corso di definizione che prevede la dismisione dello scarico libero 39F76SC01 (asset di cui non è previsto il censimento del DBI).</t>
  </si>
  <si>
    <t>Intervento in PS con termine al 31/12/2023, per il quale si raccomanda il massimo impegno nel rispetto dei tempi di conclusione dettati dall'atto per la messa in esercizio delle opere necessarie.</t>
  </si>
  <si>
    <t>Il 11/09/2023 è stato affidato il completamento della progettazione a professionisti esterni che è attualmente in corso con previsione di conclusione per fine 2023/primo trimestre 2024. Nel II trimestre 2024 è previsto l'appalto e l'avvio dei lavori con conclusione entro il termine del 2024. Pertanto, ci sarà un allungamento delle tempistiche attualmente previste nel PS. La presente nota è inserita nel file per il Consuntivo annuale degli investimenti – Dati 2022 che si ritrasmette integrato/aggiornato a seguito della I Diffida (file "Cons_Inv_2022_Format_AIT_Tra_Int.I.Diffida.xlsx")</t>
  </si>
  <si>
    <t>Al 31.12.2022 l'intervento era In progettazione e più nello specifico nella fase iniziale di fattibilità. La progettazione in oggetto era in corso di esecuzione internamente, da parte dei Servizi di Ingegneria di GAIA, e trattandosi di fasi di inquadramento preliminari e di un impegno di risorse contenuto le relative ore impegnate non sono state capitalizzate, determinando uno speso al 31.12.2022 ancora pari a zero;L'intervento prevede la realizzazione di una nuova centrale di sollevamento non ancora codificata nel DBI 2022 (39F77Q__) e la dismisione dello scarico libero 39F77SC01 (asset di cui non è previsto il censimento del DBI).</t>
  </si>
  <si>
    <t>MI_ACQ05_01_0009853</t>
  </si>
  <si>
    <t>Lavori di ripristino funzionale e di tenuta idraulica di alcuni serbatoi presenti nell’area della Lunigiana particolarmente lesionati e ammalorati</t>
  </si>
  <si>
    <t xml:space="preserve">In fase di aggiornamento del PdI 20-23 (principalmente elaborato nel I trimestre del 2022 e approvato dal AIT il 30 maggio 2022) era stato previsto un costo complessivo per l'intervento di 215.246,31 € (speso_al_31_12_anno_a = 249.475,52 € + Programmato 2022 = 70.000,00 €) in quanto ad inizio 2022 si era previsto di intervenire su un numero di serbatoi maggiormente limitato che è stato invece successivamente aumentato nel corso del 2022 e prima dell'estate. Infatti, gli interventi realizzati sui primi serbatoi avevano dato buoni risultati in termini di miglioramento del servizio e di riduzione delle perdite. Pertanto, dato che nella prima parte del 2022 si è assistito a una sempre maggiore riduzione delle fonti per effetto di una siccità sempre più severa è sembrato ragionevole e opportuno ampliare il quadro d'azione al maggior numero di serbatoi possibile in tempi brevi allo scopo di recuperare i maggiori quantitativi di risorsa in vista di una stagione estiva che si prospettava sempre più critica. Infatti, nel 2022 sono stati sostenuti per l'intervento 104.229,21 € di costi maggiori dei 70.000,00 € previsti nell'aggiornamento del PdI 20-23 per l'anno 2022 proprio per l'aumento del numero dei serbatoi maggiormente ammalorati che sono stati oggetto di ristrutturazione/sistemazione. Per il 2023 sulla falsa riga del 2022 e in prospettiva di una stagione estiva che avrebbe potuto essere severa come quella del 2022, se non peggiore, si sono avviate valutazioni per una possibile ulteriore estensione a nuovi ed ulteriori serbatoi da risanare. Nello specifico, a fine 2022/inizio 2023, come da prassi, è stata svolta una ricognizione completa sullo stato degli interventi del PdI sia ai fini del Bilancio che della programmazione dei costi da prevedere nel Budget Annuale degli Investimenti 2023 (BAI 2023). Da tale ricognizione, principalmente per effetto dei ribassi sulle procedure di gara nel mentre espletate nell'ambito dell'intero portfolio degli interventi del PdI, sono risultate alcune disponibilità rispetto agli importi pianificati nell'aggiornamento del PdI 20-23 per l'anno 2023 che quindi potevano essere impiegate per la realizzazione nell'anno 2023 di un maggior numero di interventi seppure nel rispetto dell'importo complessivamente previsto nell'aggiornamento del PdI 20-23 per l'anno 2023. Per questo, si è pensato di procedere anche nell'anno 2023 al risanamento di ulteriori serbatoi nell'area della Lunigiana in precedenza non previsti anche perché si tratta di interventi che possono essere realizzati in tempi brevi, cioè nell'annualità, e perché già disponibili gli appalti necessari grazie agli Accordi Quadro già in essere. Pertanto per l'anno 2023 è stato fissato un nuovo budget massimale per l'intervento in oggetto di 180.000,00 € che è principalmente all'origine degli incrementi di costo segnalati. Nel 2023, nel primo semestre, sono già stati oggeto di risanamento i serbatoi di FORNOLI, VICO CANNETO, VILLECCHIA, VALLAZZANA. Entro la fine del 2023 si prevedono i serbatoi di BARBARASCO e FILATTIERA mentre un ultimo serbatoio, ovvero quello di GRAVAGNA S. ROCCO nel comune di Pontremoli, potrebbe slittare al 2024 rispetto alla previsione fatta nel piano di inizio 2023. Dopo quest'ultimo non si prevedono al momento ulteriori serbatoi critici su cui intervenire più nell'immediato e si potrà considerare il progetto concluso e la commessa da chidere e archiviare. Se nelle prossime annualità emergessero ulteriori fabbisogni in merito si valuterà se programmare nel PdI una ulteriore commessa affine (ad es. "Lavori di ripristino funzionale e di tenuta idraulica di alcuni serbatoi presenti nell’area della Lunigiana particolarmente lesionati e ammalorati - Lotto II") ovviamente in funzione delle possibilità future del PdI. La presente nota è inserita nel file per il Consuntivo annuale degli investimenti – Dati 2022 che si ritrasmette integrato/aggiornato a seguito della I Diffida (file "Cons_Inv_2022_Format_AIT_Tra_Int.I.Diffida.xlsx")
</t>
  </si>
  <si>
    <t>MI_ACQ04_01_0004865</t>
  </si>
  <si>
    <t>Rifacimento della briglia di attraversamento del Torrente Gordana</t>
  </si>
  <si>
    <t>Nell'aggiornamento del PdI 20-23 la realizzazione dell'intervento era prevista per l'anno 2022 ma al 31.12.2022 l'intervento risultava non ancora avviato e con SAL "Non iniziato" e pertanto in ritardo. Per la realizzazione dell'intervento ci sono problemi per l'accessibilità all'area a causa della mancanza di una viabilità la cui realizzazione è prevista da parte di soggetti terzi a GAIA. Nel 2022 non sono stati fatti gli interventi dai soggetti terzi per la realizzazione di questa viabilità. Questo ha comportato la posticipazione della realizzazione dell'intevento. Alla data del 23/08/2023 si è ancora in attesa dell'avvio dei lavori per la strada di accesso da parte di terzi e non si conoscono le tempistiche precise in cui questa potrà essere realizzata o se addirittura questo intervento potrebbe  non essere più fatto. Pertanto fino ad allora l'intervento previsto da GAIA dovrà essere rimandato in attesa dei lavori di accesso propedeutici per i quali non sono come detto note le tepistiche e l'effettiva realizzazione. La presente nota è inserita nel file per il Consuntivo annuale degli investimenti – Dati 2022 che si ritrasmette integrato/aggiornato a seguito della I Diffida (file "Cons_Inv_2022_Format_AIT_Tra_Int.I.Diffida.xlsx")</t>
  </si>
  <si>
    <t>MI_FOG-DEP06_01_0002915</t>
  </si>
  <si>
    <t>Rinnovo cabina di trasformazione e impianto elettrico del Sollevamento VIA MONTRAMITO N. 1, nel comune di Viareggio</t>
  </si>
  <si>
    <t>Nell'aggiornamento del PdI 20-23 la realizzazione dell'intervento era prevista per l'anno 2022 ma al 31.12.2022 l'intervento risultava non ancora avviato e con SAL "Non iniziato" e pertanto in ritardo. In merito ai ritardi segnalati si vuole primo luogo osservare che l'intervento è stato rivalutato e non consisterà più nel "Rinnovo cabina di trasformazione e impianto elettrico del Sollevamento VIA MONTRAMITO N. 1, nel comune di Viareggio" ma piuttosto nella sua dismissione. L'intervento in oggetto è infatti ricollegato ai lavori della IDCOMM 590 "Realizzazione vasca con sgrigliatore e disinfezione sul troppo pieno della stazione di sollevamento di via Montramito". Anche per la IDCOMM 590 l'intervento originariemnte previsto è stato rivalutato e non consisterà più in quanto descritto nel titolo della commessa ma piuttosto nella sostituzione ed efficientamento delle pompe esistenti. Le pompe del sollevamento di Via Montramito saranno infatti sostituite da nuove pompe ad alto rendimento energetico dotate di trituratore che rendono superflua la realizzazione della vasca con sgrigliatore. Anche la disinfezione sul troppo pieno non sarà più necessaria perché l'intera premente di via Montramito è oggetto di revisione della logica di funzionamento per evitare troppi pieni. Il nuovo intervento pensato per la IDCOMM 590 va in definitiva a ottimizzare ed efficientare il sollevamento di Via Montramito. Le nuove pompe saranno di potenza ridotta rispetto alle attuali rendendo obsoleta e non più necessaria la cabina di trasformazione grazie alla diminuzione della potenza installata. Per questo la IDCOMM in oggetto è stata trasformata nella dismissione della cabina piuttosto che nel suo rinnovo inizialmente previsto. La nuova soluzione consente un efficentamento generale dell'impianto: minore potenza installata e quindi minori costi fissi (canoni) verso il gestore elettrico, minori consumi energetici, migliore gestione dell'opera (attraverso le nuove pompe trituratrici non si rende necessario il sistema di grigliatura con minori costi per la pulizia e maggiore sicurezza nella fase di gestione in quanto si evitano luoghi confinati ad alto rischio per gli operatori). Questa nuova soluzione complessiva ha reso necessario una riprogettazione degli interventi che ha comportato alcuni ritardi rispetto a quanto inizialmente programmato ma con notevoli benefici che motivano a pieno titolo le maggiori tempistiche prese. Alla data del 21/08/2023 è stata presentata la domanda e ricevuto l'esito positivo per la dismissione della cabina da parte di ENEL. A inizio agosto sono stati avviati i lavori per la dismissione che si prevede di concludere entro la fine dell'anno 2023. La presente nota è inserita nel file per il Consuntivo annuale degli investimenti – Dati 2022 che si ritrasmette integrato/aggiornato a seguito della I Diffida (file "Cons_Inv_2022_Format_AIT_Tra_Int.I.Diffida.xlsx")</t>
  </si>
  <si>
    <t>MI_FOG-DEP05_01_0004917</t>
  </si>
  <si>
    <t>Sostituzione di circa 100 metri di tubazione dallo scaricatore di linea, dall'attuale PVC 250, con PVC diam 500 e sostituzione di circa 40 metri di condotta in cemento diam. 200 con tubi in PVC di pari diametro</t>
  </si>
  <si>
    <t>Nell'aggiornamento del PdI 20-23 la realizzazione dell'intervento era prevista per l'anno 2022 ma al 31.12.2022 l'intervento risultava non ancora avviato e con SAL "Non iniziato" e pertanto in ritardo. In particolare, il ritardo è dovuto all'indisponibilità dell'area che risulta privata e per la quale sono quindi necessari accordi bonari con la ditta intestataria ma anche dal fatto che i lavori sono da realizzarsi in sinergia ad altri lavori nell'area da parte della Provincia. Per quanto riguarda la disponibilità dell'area si sono svolti incontri con il privato anche su interessamento e partecipazione del Comune (Sindaco) a seguito dei quali il privato si è reso disponibile a consentire i lavori. Si stà quindi procedendo per la predisposizione degli accordi bonari per lavorare sull'area. Per quanto riguarda invece i lavori da parte della Provincia siamo in attesa che questa comunichi quando eseguirà gli stessi. La tempistica è quindi vincolata sia alla definizione degli accordi bonari (competenza di GAIA) sia alla comunicazione da parte della Provincia per i suoi lavori (tempistiche quindi non dipendenti da GAIA). Per procedere alla realizzazione si è quindi ad oggi principalmente vincolati all'attesa dei lavori della Provincia che alla data del 23/08/2023 non si è ancora espressa. I lavori saranno avviati una volta che la Provincia comunicherà le sue decisioni. La presente nota è inserita nel file per il Consuntivo annuale degli investimenti – Dati 2022 che si ritrasmette integrato/aggiornato a seguito della I Diffida (file "Cons_Inv_2022_Format_AIT_Tra_Int.I.Diffida.xlsx")</t>
  </si>
  <si>
    <t>MI_FOG-DEP04_01_0002932</t>
  </si>
  <si>
    <t xml:space="preserve">Dismissione del depuratore Verrucole mediante la realizzazione di circa 700 m di nuova condotta a gravità per il collegamento alla rete fognaria di Naggio e il conseguente conferimento all'impianto di depurazione omonimo
</t>
  </si>
  <si>
    <t>L'intervento prevede la dismisione dello scarico libero 41F11SC01 (asset di cui non è previsto il censimento del DBI)</t>
  </si>
  <si>
    <t>Intervento con SAL NON INIZIATO, IN PROGETTAZIONE o IN GARA, per il quale nel PDI Dettaglio si prevedeva al 2022 una % di speso &gt;=80% del costo mentre da consuntivo risulta &lt;=50% del costo. Intervento in ritardo per il quale si chiedono informazioni. Si chiede se l'intervento abbia qualche implicazione con direttiva 271 attuale o futura (con riferimento alla revisione della Direttiva in corso in ambito EU).</t>
  </si>
  <si>
    <t>L'intervento non riguarda né Agglomerati &gt; 2.000 AE né &gt; 1.000 AE e non ha quindi implicazioni con la direttiva 271 né attuale né futura (con riferimento alla revisione della Direttiva in corso in ambito EU). La presente nota è inserita nel file per il Consuntivo annuale degli investimenti – Dati 2022 che si ritrasmette integrato/aggiornato a seguito della I Diffida (file "Cons_Inv_2022_Format_AIT_Tra_Int.I.Diffida.xlsx")</t>
  </si>
  <si>
    <t>MI_FOG-DEP04_01_0002944</t>
  </si>
  <si>
    <t>Eliminazione scarichi liberi e razionalizzazione sistema fognario Giucano</t>
  </si>
  <si>
    <t>L'intervento prevede la dismisione dello scarico libero 22F12SC01 (asset di cui non è previsto il censimento del DBI) e la possibile realizzazione di una nuova stazione di sollevamento 22F12Q__ non ancora codificata nel DBI 2022</t>
  </si>
  <si>
    <t>Visto il ritardo nella realizzazione rispetto al PDI, si chiede se l'intervento abbia qualche implicazione con direttiva 271 attuale o futura (con riferimento alla revisione della Direttiva in corso in ambito EU).</t>
  </si>
  <si>
    <t>MI_FOG-DEP07_01_0006950</t>
  </si>
  <si>
    <t>Spostamento del punto di scarico dell'impianto di depurazione di Resceto</t>
  </si>
  <si>
    <t>L'intervento prevede la dismisione dello scarico libero 27F05SC01 (asset di cui non è previsto il censimento del DBI).</t>
  </si>
  <si>
    <t>MI_ACQ04_01_0004952</t>
  </si>
  <si>
    <t>Lavori di sostituzione e interro tubazioni acquedotto lungo la S.S. 665, comune di Licciana Nardi</t>
  </si>
  <si>
    <t>Rispetto al costo totale intervento previsto nell'aggiornamento del PdI 20-23 dall'ultima ricongizione effettuata è risultato un incremento per lo stesso. Tale incremento è vovuto in parte a una sottostima dei costi inseriti per l'intervento nell'aggiornamento del PdI 20-23, a causa di un mero errore materiale (+212.129,00 €), ed in parte all'applicazione del DL aiuti nell'anno 2022 (345.308,30 €). Di seguito si riporta una approfondita analisi per quanto sopra espresso in sintesi. Con determinazione n. 116 del 27.09.2021, a seguito di procedura negoziata di gara, l’appalto dei lavori in oggetto è stato aggiudicato all’impresa Ariete S.r.l. con sede in Scarperia e San Piero (FI), via Pian della Donna 14/A, Partita IVA e C.F. 03327780486 per l’importo contrattuale, al netto del ribasso d’asta del 7,31%, di euro 917.631,00 oltre al costo degli oneri per la sicurezza pari a euro € 48.058,06 non soggetti a ribasso, per un importo complessivo di euro 965.689,06 oltre IVA di legge. A fine 2021/inizio 2022 era stata svolta la ricognizione completa degli interventi del PdI al fine del Bilancio di Esercizio 2021, della predisposizione del Budget Annuale degli Investimenti 2022 (BAI 2022) e anche per la stesura della prima versione dell'aggiornamento del PdI 20-23, in vista della sua prossima consegna e approvazione. In tale occasione per l'intervento in oggetto era stata fornita dal Responsabile di Commessa la segunte nota che si cita testualmente ai fini della massima chiarezza e trasparenza "Lavori affidati il 10 di ottobre, realizzati circa 400.000 (2/3), il resto da riprogrammare sul 2022. Si sta procedendo a sotituire progressivamente e a rimettere in funzione le diverse tratte mano a mano che si avanza". A seguito dell'informazione ricevuta e in considerazione dell'importo complessivamente previsto per l'appalto e del fatto che a tale orizzonte non si disponeva ancora dei dati finali e consolidati di Bilancio (Il Bilancio 2021 è stato approvato dal Collegio Sindacale il 15 aprile 2022 e dalla Società di Revisione il 14 aprile 2022) erano stati quindi riprogrammati per l'intervento 450.000,00 € sull'anno 2022 (corrispondenti esattamente alla cifra presente per l'anno 2022 lo stesso nell'aggiornamento del PdI 20-23 approvato) a causa di un primo errore di stima del responsabile di commessa per i costi realizzati effettivi del 2021 (circa 300.000,00 € e non 400.000,00 €) e per ulteriore errore materiale e di fretta della scrivente Programmazione Investimenti dato che sulla scorta del valore dell'appalto e della stima effettuata dal responsabile di commessa per i costi realizzati nell'anno 2021 avrebbero dovuto essere 550.000,00 € circa (ulteriore errore di sottoprogrammazione per 100.000,00 €). In seguito, la prima bozza dell'aggiornamento del PdI 20-23 è stata oggetto di ulteriori aggiornamenti per l'allineamento al PEF: in questi aggiornamenti per l'anno 2021 sono stati recepiti gli effettivi costi a consuntivo che si sono resi nel mentre disponibili e gli importi dei diversi interventi sono stati rimodulati per l'allineamento finale al PEF. Per l'intervento in oggetto a causa di un mero errore materiale l'importo che era stato inserito per l'anno 2022 in fase di stesura della prima versione dell'aggiornamento del PdI 20-23 non è stato poi correttamente aggiornato in funzione degli effettivi costi a consuntivo dell'anno 2021 che come detto nel mentre si erano resi disponibili. Pertanto l'intervento è stato inserito nell'aggiornamento del PdI 20-23 andato in approvazione per un importo di 753.560,06 €, di cui 303.560,06 € di costi effettivi a consuntivo per l'anno 2021, rispetto alla prima stima di 400.000,00 € indicata dal responsabile di commessa, e 450.000,00 € di costi programmati per l'anno 2022. Per questo è risultato un minor costo programmato di 212.129,00 €. Inoltre, considerando che con determinazione n. 116 del 27.09.2021, a seguito di procedura negoziata di gara, l’appalto dei lavori in oggetto è stato aggiudicato all’impresa Ariete S.r.l. con sede in Scarperia e San Piero (FI), via Pian della Donna 14/A, Partita IVA e C.F. 03327780486 per l’importo contrattuale, al netto del ribasso d’asta del 7,31%, di euro 917.631,00 oltre al costo degli oneri per la sicurezza pari a euro € 48.058,06 non soggetti a ribasso, per un importo complessivo di euro 965.689,06 oltre IVA di legge, e che I lavori oggetto dell’appalto sono stati consegnati in data 04/10/2021 e sono terminati in data 12/04/2022, sono ricorsi pertanto i presupposti per l’applicazione dell’art. 26 del D.L. 50/2016 convertito con modificazioni dalla L. 15 luglio 2022 n. 91, in ottemperanza alla quale, in caso di appalto di lavori con offerte presentate entro il 31.12.2021, lo stato di avanzamento dei lavori afferente alle lavorazioni eseguite e contabilizzate tra il 1.1.22 e il 31.12.22, deve essere adottato applicando i prezzari aggiornati ai sensi dei commi 2 e 3 dell’articolo citato. Con riferimento al contratto in oggetto, dunque, a seguito di relazione della D.L. approvata dal Rup in data 30/03/23, per le lavorazioni eseguite e contabilizzate nel periodo compreso tra il 1° gennaio 2022 e il 31 luglio 2022, all’appaltatore devono essere corrisposte le maggiori somme quantificate pari ad euro 345.308,30 oltre IVA di legge. Alla corresponsione del suddetto importo si può far fronte utilizzando risorse interne, ovvero con quanto stanziato nel Budget Finanziario approvato dal Consiglio di Amministrazione in data 17/03/243 (punto n. 4), in cui è previsto il pagamento dei maggiori oneri dovuti in applicazione del DL Aiuti per il periodo gennaio-luglio 2022.
Pertanto, a seguito dell'aggiornamento prezzi in applicazione del DL aiuti sono risultati 345.308,30 € di maggiori costi. A seguito di ciò l'importo dell'appalto è risultato quindi aumentato fino a 1.310.997,36 € (965.689,06 € importo appalto originario + 345.308,30 € DL Aiuti). Nel Consuntivo annuale degli investimenti – Dati 2022 è stato infine indicato un costo_totale = speso_al_31_12_anno_a = 1.374.478,28 € finale maggiore di 63.480,92 € rispetto al valore dell'appalto incrementato a seguito del DL Aiuti. Questo in conclusione per effetto principalmente delle capitalizzazioni del personale interno conivolto nell'esecuzione dell'intervento che non sono di norma oggetto di stima in fase di programmazione e rimodulazione per le annualità previsionali. La presente nota è inserita nel file per il Consuntivo annuale degli investimenti – Dati 2022 che si ritrasmette integrato/aggiornato a seguito della I Diffida (file "Cons_Inv_2022_Format_AIT_Tra_Int.I.Diffida.xlsx")</t>
  </si>
  <si>
    <t>MI_FOG-DEP06_01_0002962</t>
  </si>
  <si>
    <t>Sostituzione pompe e quadro elettrico e installazione gruppo elettrogeno sul Sollevamento VIA ASMARA</t>
  </si>
  <si>
    <t>Nell'aggiornamento del PdI 20-23 la realizzazione dell'intervento era prevista per l'anno 2022 ma al 31.12.2022 l'intervento risultava non ancora avviato e con SAL "Non iniziato" e pertanto in ritardo. In particolare, per effettuare la sostituzione delle pompe si rende necessario sopsendere temporaneamente il servizio dato che al momento non è possibile dirottare temporaneamente i reflui confluenti a VIA ASMARA verso alte linee. Nell'area è tuttavia previsto un altro intervento: la IDCOMM 509 "Sostituzione 15 mt tubazione in via del sale, attraversamento canale di bonifica". Quest'ultimo una volta ultimato potrebbe consentire di dirottare temporanemtne i reflui convogliati al sollevamento di VIA ASMARA sullo stesso consentendo quindi di non sospendere il servizio in occassione della sostituzione della pompe su VIA ASMARA. Per questo si sta attendendo la conclusione dell'intervento della IDCOMM 509 prima di procedere con l'intervento in oggetto per VIA ASMARA. Questo ha comportato la posticipazione dell'intervento in oggetto. In vista della conclusione dell'intervento su Via del Sale per VIA ASMARA nel mese di agosto 2023 si è avviata la predisposizione della gara per l'acquisto delle pompe. Come detto la realizzazione dei lavori è vincolata a quella di Via del Sale. La presente nota è inserita nel file per il Consuntivo annuale degli investimenti – Dati 2022 che si ritrasmette integrato/aggiornato a seguito della I Diffida (file "Cons_Inv_2022_Format_AIT_Tra_Int.I.Diffida.xlsx")</t>
  </si>
  <si>
    <t>MI_FOG-DEP05_01_0003964</t>
  </si>
  <si>
    <t>Inserimento gruppo valvole sulle condotte prementi del Sollevamento VIA PINCIANA N. 14 e del Sollevamento RISORGIMENTO N. 13 (attraversamento fosso Farabola) e risanamento della condotta di mandata di Pinciana</t>
  </si>
  <si>
    <t>Nell'aggiornamento del PdI 20-23 la realizzazione dell'intervento era prevista per l'anno 2022 ma al 31.12.2022 l'intervento risultava non ancora avviato e con SAL "Non iniziato" e pertanto in ritardo. Nel corso del 2022 ci sono state delle problematiche con la Ditta che avrebbe dovuto svolgere l'intervento in quanto non adeguatamente attrezzate per lo stesso e pertanto c'è stata la necessità di individuare un'altro appaltatore che è subentrato alla prima ditta. Questo ha comportato ritardi nell'appalto ed esecuzione dell'intervento che è stato quindi posticipato al 2023. Alla data del 23/08/2023 l'intervento non è stato ancora iniziato ma si prevede comunque di avviarlo nel mese di settembre/ottobre 2023 e di completarlo entro l'anno stesso, in considerazione delle limitate lavorazioni da realizzare. La presente nota è inserita nel file per il Consuntivo annuale degli investimenti – Dati 2022 che si ritrasmette integrato/aggiornato a seguito della I Diffida (file "Cons_Inv_2022_Format_AIT_Tra_Int.I.Diffida.xlsx")</t>
  </si>
  <si>
    <t>Al 31.12.2022 lo Sal dell'intervento è "In gara" benché risulti uno speso_al_31_12_anno_a = 0. Questo in quanto, le spese di progettazione dell'intervento sono state sostenute e rendicontate all'interno dell'intervento ID COMM 903 "Realizzazione nuove fognature in strade varie del comune di Viareggio" di cui il presente intervento fa parte. Tuttavia dato che l'intervento in oggetto per i "Lavori di estensione fognaria in via della Gronda, tra via Migliarina e il Caseificio" è frutto di specifica Convenzione/Accordo tra Comune di Viareggio, GAIA S.p.A. e AIT, con relativi contributi assegnati, i lavori dell'intervento in oggetto sono stati formalmente separati dalla IDCOMM 903 per chiarezza e precisione. Pertanto, le spese di progettazione dell'intervento di cui in oggetto risultano quindi inglobate e rendicontate sulla ID COMM 903;L'intervento prevede la realizzazione di nuova centrale di sollevamento non ancora codificata nel DBI 2022 (49F03Q__)</t>
  </si>
  <si>
    <t>L'intervento è oggetto di Convenzione tra Autorità Idrica Toscana (AIT), GAIA S.p.A. e Comune di Viareggio del 27/12/2021 (Prot. GAIA S.p.A. n. 89500 del 30.12.2021), per il suo finanziamento, per un costo previsto di 56.882,28 € di cui 33.840,52 € a carico del comune di Viareggio, 6.121,50 € per allacciamenti a carico dei privati e la restante quota a carico della Tariffa di GAIA S.p.A. All'interno della Convenzione è stata prevista la realizzare entro il 31.12.2022. In coerenza di ciò nell'aggiornamento del PdI 20-23 l'intervento è stato quindi programmato per l'annualità 2022 per un costo totale di 56.882,28 €. Tuttavia al 31.12.2022 per l'intervento risulta uno speso_al_31_12_anno_a ancora pari a zero per le motivazioni che si vanno di seguito ad illustrare. Per il comune di Viareggio nel PdI 20-23 è stata inserita, in occasione della sua prima predisposizione, la nuova commessa IDCOMM 903 "Realizzazione nuove fognature in strade varie del comune di Viareggio" con l'obiettivo di andare ad estendere e completare macroscopicamente la rete fognaria comunale. Il progetto IDCOMM 903 è stato al momento suddiviso in quattro sotto stralci: IDLOTTO 0903_a "Realizzazione nuove fognature in strade varie del comune di Viareggio (Quartiere Stadio dei Pini, Viareggio Centro, Via Aurelia Nord, Via Nicola Pisano NORD e SUD) - Lotto a", IDLOTTO 093_b "Realizzazione nuove fognature in strade varie del comune di Viareggio ("Via Aurelia Sud") - Lotto b", IDLOTTO 0903_c "Realizzazione nuove fognature in strade varie del comune di Viareggio ("Terminetto Ovest”, “Terminetto Sud” e “Via del Brentino”) - Lotto c" ed IDLOTTO 0903_d "Realizzazione nuove fognature in strade varie del comune di Viareggio (“Terminetto Nord”, “Via Aurelia Nord”, “Via della Gronda” e “Via della Migliarina”) - Lotto d". In particolare, il Lotto d prevede estensioni nella zona di Via della Migliarina ma in tratti della strada diversi da quelli oggetto della Convenzione. Allo scopo di ottimizzare la progettazione e la funzionalità dei due interventi e le successive fasi di appalto ed esecuzione si è quindi optato per integrare il tratto oggetto della Convenzione nel più ampio progetto del IV stralcio (Lotto d) della IDCOMM 903 ma mantendendo però la rendicontazione separata in virtù della Convenzione; per questo la IDCOMM 966. Per dare avvio alla IDCOMM 966 si è quindi dovuto attendere la conclusione della progettazione e l'appalto della più ampia IDCOMM 903 Lotto d determinando un allungamento delle tempistiche. Per comprendere meglio le dimensioni: Il Lotto d della IDCOMM 903 è stato posto a base d'asta (incluso il tratto di Via Migliarina oggetto della Convenzione) per un importo di 1.424.008,86 € e aggiudicato per l'importo di 1.219.828,82 €, con un ribasso, del 15,82 %, con aggiudicazione efficace in data 07/11/2022. I lavori del Lotto d della IDCOMM 903, incluso il tratto di Via Migliarina oggetto della Convenzione, sono stati consegnati in data 23/01/2023 con priorità di realizzazione per il tratto di Via Migliarina, in ragione delle tempistiche contenute nella Convenzione. Allo stato i lavori del tratto di Via Migliarina, oggetto della Convenzione, sono in corso di esecuzione con conclusione prevista per la fine del 2023. Pertanto, il prolungamento della tempistica è stato determinato da ottimizzazioni delle progettualità e interventi concomitanti nell'area allo scopo di ridurre il numero delle progettazioni e degli appalti da affidare. La presente nota è inserita nel file per il Consuntivo annuale degli investimenti – Dati 2022 che si ritrasmette integrato/aggiornato a seguito della I Diffida (file "Cons_Inv_2022_Format_AIT_Tra_Int.I.Diffida.xlsx")</t>
  </si>
  <si>
    <t>MI_FOG-DEP04_01_0002981</t>
  </si>
  <si>
    <t>Realizzazione sollevamento per dismissione fossa imhoff Crespiano Centro con collettamento al Depuratore biodischi di Crespiano e contestuale realizzazione fognatura</t>
  </si>
  <si>
    <t>L'intervento prevede la dismisione dello scarico libero 14F09SC0 (asset di cui non è previsto il censimento del DBI) attraverso la realizzazione di una nuova centrale di sollevamento non ancora codificata nel DBI 2022 (14F09Q__)</t>
  </si>
  <si>
    <t>MI_FOG-DEP04_01_00031002</t>
  </si>
  <si>
    <t>Realizzazione nuovo impianto di Depurazione "La Cocca" per la dismissione di alcuni scarichi liberi, nel comune di Licciana Nardi</t>
  </si>
  <si>
    <t>L'intervento prevede la dismisione degli scarichi liberi 25F49SC01 e 25F47SC01 (asset di cui non è previsto il censimento del DBI) attraverso la realizzazione di nuova centrale di sollevamento non ancora codificata nel DBI 2022 (27F49Q__) che conferirà a nuovo impianto di depurazione anch'esso non ancora codificato nel DBI 2022 (25F47D__)</t>
  </si>
  <si>
    <t>L'intervento si posiziona immediatamente al di fuori dell'Agglomerato di Terrarossa per il quale risulta da dati ISTAT del 2011 una popolazione residente di 1.334 Ab. (Cod. ISTAT 2011 9045009). L'agglomerato di Terrarossa potrebbe quindi essere un domani soggetto alla futura direttiva 271 per effetto della sua  revisione in corso in ambito EU. Tuttavia, dato che come detto l'intervento ricade e riguarda utenze e opere posizionate ad oggi al di fuori dell'Agglomerato di Terrarossa possiamo escludere al momento implicazioni con la direttiva 271 attuale e futura fatto salvo eventuali riperimetrazioni dell'Agglomerato di Terrarossa che potrebbero comportarne un domani un allargamento anche alla zona limitrofa oggetto dell'intervento. La presente nota è inserita nel file per il Consuntivo annuale degli investimenti – Dati 2022 che si ritrasmette integrato/aggiornato a seguito della I Diffida (file "Cons_Inv_2022_Format_AIT_Tra_Int.I.Diffida.xlsx")</t>
  </si>
  <si>
    <t>MI_FOG-DEP06_01_00031003</t>
  </si>
  <si>
    <t>Risoluzione della criticità nella località "Boschetto" per attraversamento fosso Mazzoni</t>
  </si>
  <si>
    <t>Codice id_infra "In fase di definizione"</t>
  </si>
  <si>
    <t>Nell'aggiornamento del PdI 20-23 la realizzazione dell'intervento era prevista per l'anno 2022 ma al 31.12.2022 l'intervento risultava non ancora avviato e con SAL "Non iniziato" e pertanto in ritardo. Di per se i lavori di cui in oggetto non richiedono tempistiche particolarmente lunghe, si stimano infatti circa 10 giorni di lavori necessari per la realizzazione dell'intervento. Il ritardo è principalmente dovuto all'ottenimento e rilascio delle autorizzazioni necessarie. Infatti, l'area dell'intervento si colloca a cavallo di tre Comuni di cui due liguri della provincia di Spezia (SP), ovvero Follo e Bolano, e quello toscano di Podenzana nella provincia di Massa (l'unico comune in gestione a GAIA). L'intervento prevede la posa di una nova centrale di sollevamento, la realizzazione di un tratto di condotta per l'attraversamento del fosso Mazzoni e un intervento per il collegamento della condotta esistente alla nuova centrale di sollevamento. Il sollevamento ricade nel comune di Follo (Regione Liguria Provincia di La Spezia), l'attraversamento del fosso Mazzoni avverrà in comune di Bolano (Regione Liguria Provincia di La Spezia) mentre il collegamento della condotta sarà nel comune di Podenzana (Regione Toscana Provincia di Massa). La presenza di più Regioni, Provincie e Comuni competenti sull'area dell'intervento sta rendendo il processo autorizzativo particolarmente articolato e lungo anche per effetto delle diverse regolamentazioni e formati per la presentazione e rilascio delle autorizzazioni. Alla data del 23/08/2023 è già arrivata autorizzazione della Provincia di La Spezia (ad inizio agosto 2023) per l'attraversamento del fosso Mazzoni, comune di Bolano, per il quale si prevede lo staffaggio della nuova tubazione di attraversamento al ponte esistente. Nell'ambito della richiesta e ottenimento dell'autorizzazione è stata comunque richiesta e fornita alla Provincia una ulteriore soluzione per l'attraversamento del fosso Mazzoni che prevede l'utilizzazione di un ponte tubo preesistente, la cui competenza è però del comune di Follo, nel caso di necessità di futuri lavori sul ponte che potrebbero rendere in seguito transitoriamente non utilizzabile la tubazione che sarà staffata al ponte stesso. E' già stata inoltre ottenuta l'autorizzazione per l'intervento di collegamento della condotta ricadente nel comune di Podenzana (Regione Toscana Provincia di Massa). Allo stato risultano quindi acquisite tutte le autorizzazioni ad eccezione di quella del comune di Follo, per la posa della nuova centrale di sollevamento, per la quale si sta procedendo alla predisposizione della documentazione necessaria. Si stima che per la fine di settembre 2023 sarà completata e presentata la richiesta per le autorizzazioni restanti al comune di Follo, dopodiché si stima un ulteriore mese per il rilascio e la ricezione dell'autorizzazione da parte di Follo con acquisizione di tute le autorizzazioni per la fine del mese di ottobre 2023. Se le tempistiche per tutte le autorizzazioni saranno attese si potrebbe partire con l'esecuzione dei lavori verso novembre. I lavori dureranno materialmente nell'ordine dei 10 giorni, l'esecuzione è pressoché imediata, con conclusione quindi prevedibile nel mese stesso di novembre 2023 e comunque entro il termine dell'anno 2023.
La presente nota è inserita nel file per il Consuntivo annuale degli investimenti – Dati 2022 che si ritrasmette integrato/aggiornato a seguito della I Diffida (file "Cons_Inv_2022_Format_AIT_Tra_Int.I.Diffida.xlsx")</t>
  </si>
  <si>
    <t>MI_FOG-DEP07_01_00041006</t>
  </si>
  <si>
    <t>Potenziamento impianto di Calavorno Lotto 2</t>
  </si>
  <si>
    <t>L'intervento è previsto nel PS con termine al 31/12/2023. I lavori sono stati aggiudicati, con aggiudicazione efficace, in data 30/05/2023 alla ditta Tecnecos S.r.l. e consegnati in data 24/07/2023 con previsione di conclusione per il 10/01/2024. Rispetto alla scadenza del PS si prevede quindi un ritardo marginale di circa 10 giorni. La presente nota è inserita nel file per il Consuntivo annuale degli investimenti – Dati 2022 che si ritrasmette integrato/aggiornato a seguito della I Diffida (file "Cons_Inv_2022_Format_AIT_Tra_Int.I.Diffida.xlsx")</t>
  </si>
  <si>
    <t>MI_ACQ04_01_00081007</t>
  </si>
  <si>
    <t>Lavori di sostituzione tratto di condotta idrica e risanamento degli allacci Via Luigi Illica, Via Boheme e Via Don Innocenzo Lazzeri in località Torre del Lago</t>
  </si>
  <si>
    <t xml:space="preserve">Nell'aggiornamento del PdI 20-23 la realizzazione dell'intervento era prevista per l'anno 2022 ma al 31.12.2022 l'intervento risultava non ancora avviato e con SAL "Non iniziato" e pertanto in ritardo. La prima Ditta che era stata individuata per lo svolgimento dei lavori ha in seguito rifiutato di procedere con l'appalto rendendo quindi necessaria l'individuazione di una nuova Ditta con la conseguenza di ritardi. Alla data del 21/08/2023 l'intervento non è ancora stato avviato ma si prevede di poter iniziare le attività entro la fine del 2023 con buona parte dei lavori che però si protrarranno anche all'anno 2024. La presente nota è inserita nel file per il Consuntivo annuale degli investimenti – Dati 2022 che si ritrasmette integrato/aggiornato a seguito della I Diffida (file "Cons_Inv_2022_Format_AIT_Tra_Int.I.Diffida.xlsx")
</t>
  </si>
  <si>
    <t>MI_ACQ05_01_00111008</t>
  </si>
  <si>
    <t>Ristrutturazione opera di presa e rinnovo sollevamento Sorgente Acquachiara, comune di Massarosa</t>
  </si>
  <si>
    <t>Nell'aggiornamento del PdI 20-23 la realizzazione dell'intervento era stata prevista per l'anno 2022 ma al 31.12.2022 l'intervento risultava non ancora avviato e con SAL "Non iniziato". In particolare, l'intervento è stato inserito all'interno dell'aggiornamento del PdI 20-23 su richiesta del Servizio Acquedotto di zona per l'annualità 2022 pur non rappresentando una criticità che né richiede la realizzazione immediata. Inoltre, nel corso del 2022 c'è stata una riorganizzazione aziendale per il Servizio Acquedotto dell'area della Versilia ed il nuovo Caposervizio ha dovuto prendere atto degli interventi previsti dal predecessore e riorganizzare la programmazione delle attività secondo le nuove esigenze del Servizio. Da ultimo colloquio effettuato a inizio novembre 2023 con il nuovo Caposervizio è risultato che l'intervento presenta delle complessità che richiedono la realizzazione di una progettazione vera e propria per la sua realizzazione. Per questo, si prevede di riassegnare la competenza dell'intervento ai Servizi Ingegneria di GAIA. Tenuto conto delle necessità di progettazione e di procedere con affidamento specifico e non attraverso la ditta incaricata delle MS, considerata la tipologia di lavori da realizzarsi, si deve quindi prevedere una posticipazione dell'intervento. Le nuove tempistiche saranno definite di concerto con i Servizi Ingegneria, non appena sarà effettuata la riassegnazione dell'intervento, e saranno recepite nel prossimo aggiornamento del PdI. La presente nota è inserita nel file per il Consuntivo annuale degli investimenti – Dati 2022 che si ritrasmette integrato/aggiornato a seguito della I Diffida (file "Cons_Inv_2022_Format_AIT_Tra_Int.I.Diffida.xlsx")</t>
  </si>
  <si>
    <t>MI_ACQ08_01_00031014</t>
  </si>
  <si>
    <t>WaDIS: Water loss control&amp;Digital Innovation Strategy. LOTTO 4: Strumenti di smart-metering per la misurazione dei volumi consumati dall’utenza (Quote di costo da finanziare)</t>
  </si>
  <si>
    <t>"No DB Infra";Risulta un sensibile incremento di costo dell'intervento rispetto a quanto indicato nel consuntivo 2021. Tale costo potrà essere ulteriormente rivisto a seguito dell'espletamento delle procedure di gara</t>
  </si>
  <si>
    <t>Si richiedono dettagli relativamente al "sensibile incremento di costo dell'intervento".</t>
  </si>
  <si>
    <t>Nell'aggiornamento del PdI 20-23 l'intervento è stato inserito per un costo totale di 12.023.649,40 € mentre dall'ultima ricognizione effettuata il costo è stato rivalutato in 16.946.271,75 € con un previsionale incremento. Tale incremento previsionale, ancora al lordo dei ribassi di gara, è principalmente legato alla maggiore domanda di smart-metering dovuta ai progetti PNRR avviati in merito sull'intero territorio nazionale e internazionale. La prima consegna del Consuntivo annuale degli investimenti – Dati 2022 è avvenuta il 22/06/2023 e a quella data le gare bandite da GAIA per il Lotto 4 del WaDIS erano in parte maggioritaria ancora in fase di aggiudicazione. Tenuto conto che alla data del 24/08/2023 tutte le gare per il Lotto 4 del WaDIS sono state aggiudicate si vuole rappresentare adesso il valore totale effettivo degli appalti aggiudicati a seguito dei ribassi ottenuti in ragione dell'incremento di costo che era stato previsto e già indicato in nota e per il quale AIT ha richiesto chiarimenti. Non è banale senza l'ausilio di tabelle esplicative. Innanzitutto, si vuole ricordare che il Lotto 4 del Progetto WaDIS prevedeva un costo inziale di 21.143.649,40 € di cui 12.023.649,40 € programmati sulla presente commessa totalmente da finanziare da parte del PNRR (WaDIS: Water loss control&amp;Digital Innovation Strategy. LOTTO 4: Strumenti di smart-metering per la misurazione dei volumi consumati dall’utenza (Quote di costo da finanziare)) e 9.120.000,00 € di quota cofinanziata dalla tariffa i cui costi sono però programmati all'interno e nell'ambito della IDCOMM 1 "Ammodernamento parco contatori " per garantire la quota di cofinanziamento dalla Tariffa che ra stata richiesta nel bando PNRR. Per semplificare le analisi è quindi conveniete svolgere una trattazione unitaria che prescinde dalla ripartizione degli importi tra la IDCOMM 1 (Tariffa) e la presente IDCOMM 1014 (Finanziamento PNRR). Il totale della Base d'Asta+Oneri Sicurezza di tutte le gare previste per il Lotto 4 del WaDIS ammonta a 29.151.945,41 € con un aumento rispetto ai 21.143.649,40 € previsti inizialmente per il Lotto 4 nel progetto WaDIS presentato. Ad oggi tutte le gare per il Lotto 4 del WaDIS sono state aggiudicate per un valore finale complessivo di tutti gli appalti previsti in merito di 21.747.283,18 € che è risultato alla fine e in definitiva maggiore del costo inizialmente previsto (21.143.649,40 €) di soli 603.633,78 €. Grazie ai ribassi ottenuti il valore finale complessivamente appaltato per il progetto è rientrato nello stesso ordine di grandezza dei costi inizialmente previsti. Pertanto, nella prossima consegna del Consuntivo annuale degli investimenti – Dati 2023 il costo totale del presente intervento si riporterà di nuovo esattamante nello stesso ordine di grandezza di quello inizilamente previsto dal Lotto 4 del Progetto WaDIS presentato. Le fluttuazioni del mercato e le scontistiche applicate in fase di gara possono quindi condizionare fortemente la rimodulazione degli interventi anche in periodi temporali estremamente brevi. La presente nota è inserita nel file per il Consuntivo annuale degli investimenti – Dati 2022 che si ritrasmette integrato/aggiornato a seguito della I Diffida (file "Cons_Inv_2022_Format_AIT_Tra_Int.I.Diffida.xlsx")</t>
  </si>
  <si>
    <t>MI_FOG-DEP01_01_00621037</t>
  </si>
  <si>
    <t>"PIANO SICUREZZA COSTA"
Alla luce delle criticità emerse, infiltrazioni frequentemente superiori al 50%, si chiede di redigere, al fine di valutazioni congiunte per la programmazione del PdI per il quadriennio 2024-2027, un Piano che preveda, nel primo biennio, prevalentemente investimenti volti al monitoraggio, digitalizzazione e distrettualizzazione dei sistemi e che, nel biennio successivo, individui una prima stima anche di investimenti strutturali utili alla riduzione del fenomeno delle infiltrazioni. Tali investimenti saranno comunque oggetto di revisione sulla base delle attività analitiche preliminarmente da svolgere.</t>
  </si>
  <si>
    <t>Intervento prevalentemente di studi e progettazione per cui "No DB Infra"</t>
  </si>
  <si>
    <t xml:space="preserve">Si tratta di NUOVO intervento non previsto PdI 2022-2023, NON INIZIATO e con speso 2022 e speso al 2022 nulli. Si ritiene che la rappresentazione di tale commessa nel Consuntivo 2022 non sia opportuna date le finalità della raccolta dati relativi appunto al 2022. </t>
  </si>
  <si>
    <t>L'intervento è stato eliminato, come richiesto, dal file per il Consuntivo annuale degli investimenti – Dati 2022 che si ritrasmette integrato/aggiornato a seguito della I Diffida (file "Cons_Inv_2022_Format_AIT_Tra_Int.I.Diffida.xlsx")</t>
  </si>
  <si>
    <t>ID COMM</t>
  </si>
  <si>
    <t>Nuovo ID COMM in intervento già presente in PdI 2022-2023. L'ID COMM risulta NON INIZIATO e con speso 2022 e speso al 2022 nulli. Nessuna richiesta.</t>
  </si>
  <si>
    <t>Nuovo ID COMM in intervento già presente in PdI 2022-2023. L'ID COMM risulta IN GARA ma con speso 2022 e speso al 2022 nulli perché rendicontati su altra commessa. Nessuna richiesta.</t>
  </si>
  <si>
    <t>Nuovo ID COMM in intervento già presente in PdI 2022-2023. L'ID COMM risulta IN PROGETTAZIONE ma con speso 2022 e speso al 2022 nulli perché rendicontati su altra commessa. Nessuna richiesta.</t>
  </si>
  <si>
    <t>Nuovo ID COMM in intervento già presente in PdI 2022-2023. L'ID COMM risulta IN GARA ma con speso 2022 e speso al 2022 nulli perché rendicontati su altra commessa. Si chiede se gli scarichi diretti citati nelle note hanno qualche implicazione con direttiva 271 attuale o futura (con riferimento alla revisione della Direttiva in corso in ambito EU).</t>
  </si>
  <si>
    <t>Lavori avviati ad aprile 2023 e con previsione di conclusione per la fine dell'anno 2023. A inizio novembre 2023 si stima un avanzamento dei lavori nell'ordine del 60%. Presso gli odierni impianti di depurazione PIP LOPPORA e BERTOLOTTI e lo scarico libero VAL DI LAGO sono raccolti i reflui di un numero estremamente ridotto delle utenze degli agglomerati di Barga e di Fornaci di Barga. In tal senso il collettamento dei precedenti impianti e scarichi rappresenta un intervento marginale di completamento della infrastruttura fognaria per i collettamenti principali di Mologno, Colombaia, PIP Chitarrino, San Bernardino, Fornaci di Barga e Rio Fontana Maggio che sono stati già realizzati e posti in funzione e che hanno già permesso di ottenere il raggiungimento della conformità strutturale per le infrazioni comunitarie del comune di Barga. La presente nota è inserita nel file per il Consuntivo annuale degli investimenti – Dati 2022 che si ritrasmette integrato/aggiornato a seguito della I Diffida (file "Cons_Inv_2022_Format_AIT_Tra_Int.I.Diffida.xlsx")</t>
  </si>
  <si>
    <t>Si richiedono informazioni sulle motivazioni che hanno portato ad annullare l'intervento.</t>
  </si>
  <si>
    <t>Intervento Annullato in quanto di difficile realizzazione e con costi-benefici non convenienti. La presente nota è inserita nel file per il Consuntivo annuale degli investimenti – Dati 2022 che si ritrasmette integrato/aggiornato a seguito della I Diffida (file "Cons_Inv_2022_Format_AIT_Tra_Int.I.Diffida.xlsx")</t>
  </si>
  <si>
    <t>L'intervento era stato previsto a causa di una criticità di torbidita che interessava un gruppo di utenze. In seguito la criticità è stata risolta mediante altro intervento, ovvero, mediante la realizzazione di un bypass da parte del Servizio Acquedotto, realizzato all'interno delle Manutenzioni Straordinarie generiche di cui alla IDCOMM 6, che ha permesso il superamento della problematica. Per questo l'intervento in oggetto non si è reso più necessario ed è stato per questo annullato. La presente nota è inserita nel file per il Consuntivo annuale degli investimenti – Dati 2022 che si ritrasmette integrato/aggiornato a seguito della I Diffida (file "Cons_Inv_2022_Format_AIT_Tra_Int.I.Diffida.xlsx")</t>
  </si>
  <si>
    <t>L'intervento è stato annullato in quanto dalle indagini e studi svolti è risultato che il terrapieno del serbatoio Monteverde non necessita in realtà di interventi di consolidamento. Piuttosto, la criticità è invece da ricollegarsi alla tenuta della struttura di accumulo che presenta alcune perdite evidenziate da ulteriori indagini e saggi eseguiti successivamente. A tale proposito si stanno concludendo le attività per la definizione degli interventi da realizzare per i quali si prevede l'inserimento nel PdI di una nuova commessa dedicata al ripristino ottimale della tenuta del serbatoio. La presente nota è inserita nel file per il Consuntivo annuale degli investimenti – Dati 2022 che si ritrasmette integrato/aggiornato a seguito della I Diffida (file "Cons_Inv_2022_Format_AIT_Tra_Int.I.Diffida.xlsx")</t>
  </si>
  <si>
    <t>L'intervento è stato "Annullato" in quanto inglobato all'interno della IDCOMM 462 "Estensione fognaria zona Arpiola viale Repubblica e ricostruzione imhoff". La presente nota è inserita nel file per il Consuntivo annuale degli investimenti – Dati 2022 che si ritrasmette integrato/aggiornato a seguito della I Diffida (file "Cons_Inv_2022_Format_AIT_Tra_Int.I.Diffida.xlsx")</t>
  </si>
  <si>
    <t>Si chiede se l'intervento abbia qualche implicazione con direttiva 271 attuale o futura (vista l'attuale revisione della Direttiva su proposta della commissione UE).</t>
  </si>
  <si>
    <t>L'intervento ricade all'interno dell'Agglomerato &gt; 2.000 AE di CARRARA (aggCode IT090000000192). Tale agglomerato risulta allo stato conforme rispetto alla Direttiva 271/91/CEE vigente, pertanto ad oggi l'intervento non ha implicazioni con la Direttiva 271 stessa. Tuttavia, vista l'attuale revisione della Direttiva 271, su proposta della commissione UE, ed in particolare in riferimento alla parte che dovrebbe riguardare "Norme più rigorose per i sistemi individuali" (IAS) l'intervento potrebbe invece avere un domani successive implicazioni con la futura Direttiva 271. Ad oggi l'intervento risulta essere stato sospeso ("Annullato") in quanto in fase di riesame della progettazione sviluppata risulterebbe presente nell'area un basso numero di utenze da collegare, il cui trattamento rimarrebbe in capo agli attuali sistemi individuali (IAS), in relazione ai costi prevedibili. In particolare, dato che l'area dell'intervento si trova in immediata adiacenza (parallela) alla Fossa Maestra sono presenti difficoltà tecniche per le attività di scavo e posa della nuova fognatura: si renderebbero necessarie costose opere per il sostegno dello scavo (palancolati) e per drenare le acque ai fini di operare in asciutto (wellpoint). In ultimo, parte dell'intervento ricadrebbe in aree private con ulteriori necessità di espropri. Per quanto sopra a seguito dell'analisi costi-benefici allo stato l'intervento non è stato reputato conveniente. Questo non toglie che un domani per effetto di "Norme più rigorose per i sistemi individuali" (IAS) che potranno essere introdotte dalla futura Direttiva 271 non si debba comunque dover realizzare l'intervento, per ottemperare alle nuove possibili restrizioni normative, a prescindere dai risultati ad oggi ottenuti dall'analisi costi-benefici.
La presente nota è inserita nel file per il Consuntivo annuale degli investimenti – Dati 2022 che si ritrasmette integrato/aggiornato a seguito della I Diffida (file "Cons_Inv_2022_Format_AIT_Tra_Int.I.Diffida.xlsx")</t>
  </si>
  <si>
    <t>L'intervento ricade all'interno dell'Agglomerato &gt; 2.000 AE di CARRARA (aggCode IT090000000192). Tale agglomerato risulta allo stato conforme rispetto alla Direttiva 271/91/CEE vigente, pertanto ad oggi l'intervento non ha implicazioni con la Direttiva 271 stessa. Tuttavia, vista l'attuale revisione della Direttiva 271, su proposta della commissione UE, ed in particolare in riferimento alla parte che dovrebbe riguardare "Norme più rigorose per i sistemi individuali" (IAS) l'intervento potrebbe invece avere un domani successive implicazioni con la futura Direttiva 271. Ad oggi l'intervento risulta essere stato sospeso ("Annullato") in quanto in fase di riesame della progettazione sviluppata risulterebbe presente nell'area un basso numero di utenze da collegare, il cui trattamento rimarrebbe in capo agli attuali sistemi individuali (IAS), in relazione ai costi prevedibili. In particolare, le poche utenze presenti, una decina, dovrebbero essere fatte confluire a un nuovo sollevamento di difficile posizionamento in quanto da porre in alveo fluviale. Per quanto sopra a seguito dell'analisi costi-benefici allo stato l'intervento non è stato reputato conveniente. Questo non toglie che un domani per effetto di "Norme più rigorose per i sistemi individuali" (IAS) che potranno essere introdotte dalla futura Direttiva 271 non si debba comunque dover realizzare l'intervento, per ottemperare alle nuove possibili restrizioni normative, a prescindere dai risultati ad oggi ottenuti dall'analisi costi-benefici.
La presente nota è inserita nel file per il Consuntivo annuale degli investimenti – Dati 2022 che si ritrasmette integrato/aggiornato a seguito della I Diffida (file "Cons_Inv_2022_Format_AIT_Tra_Int.I.Diffida.xlsx")</t>
  </si>
  <si>
    <t>L'intervento ricade all'interno dell'Agglomerato &gt; 2.000 AE di CARRARA (aggCode IT090000000192). Tale agglomerato risulta allo stato conforme rispetto alla Direttiva 271/91/CEE vigente, pertanto ad oggi l'intervento non ha implicazioni con la Direttiva 271 stessa. Tuttavia, vista l'attuale revisione della Direttiva 271, su proposta della commissione UE, ed in particolare in riferimento alla parte che dovrebbe riguardare "Norme più rigorose per i sistemi individuali" (IAS) l'intervento potrebbe invece avere un domani successive implicazioni con la futura Direttiva 271. Ad oggi l'intervento risulta essere stato sospeso ("Annullato") in quanto in fase di riesame della progettazione sviluppata risulterebbe presente nell'area un basso numero di utenze da collegare, il cui trattamento rimarrebbe in capo agli attuali sistemi individuali (IAS), in relazione ai costi prevedibili. Infatti, la carreggiata di via Forma Bassa ha una larghezza limitata che è contenuta, per la maggior parte della lunghezza interessata dall'intervento, da opere di contenimento di elevata altezza (muri di sostegno di cui parte anche in pietrame incoerente) dei terrapieni a monte, tra l'altro di forte acclività, e dall'altra (lato di valle) da muri di perimetrazione delle proprietà o da unità immobiliari direttamente confinanti con la strada. Questa particolare conformazione del sito richiede accorgimenti tecnici costosi in fase di scavo (blindoscavo per la quasi totalità della lunghezza dell'intervento) per evitare pericolosi cedimenti che possono mettere a forte rischio la stabilità e sicurezza dei versanti e dell'edificato esistente. Per quanto sopra a seguito dell'analisi costi-benefici allo stato l'intervento non è stato reputato conveniente. Questo non toglie che un domani per effetto di "Norme più rigorose per i sistemi individuali" (IAS) che potranno essere introdotte dalla futura Direttiva 271 non si debba comunque dover realizzare l'intervento, per ottemperare alle nuove possibili restrizioni normative, a prescindere dai risultati ad oggi ottenuti dall'analisi costi-benefici.
La presente nota è inserita nel file per il Consuntivo annuale degli investimenti – Dati 2022 che si ritrasmette integrato/aggiornato a seguito della I Diffida (file "Cons_Inv_2022_Format_AIT_Tra_Int.I.Diffida.xlsx")</t>
  </si>
  <si>
    <t>In sostanza questa commessa è stata realizzata e messa in esercizio ma il suo costo è stato attribuito ad altra commessa in altro intervento AIT (MS generiche ACQ di cui alla ID COMM 6). Tale approccio non permette di tracciare il costo finale della commessa né di entrambi gli interventi coinvolti, sia quello nel quale la commessa era stata pianificata, peraltro intervento anch'esso di manutenzione, che quello cui è stato attribuito il costo finale. Si richiedono pertanto: chiarimenti sulle motivazioni di attribuzione del costo su intervento diverso rispetto a quello pianificato, il costo finale della specifica commessa, nonché lo speso al 31/12/2022 e lo speso nel 2022. Riteniamo che tale approccio non debba più verificarsi nelle future pianificazioni (PDI) e rendicontazioni (Consuntivi); ne deriva infatti un'incoerenza fra i due strumenti e una difficoltà nella ricostruzione del singolo intervento. Si anticipa pertanto che dal consuntivo 2023, se persistessero casi analoghi di rendicontazione di una commessa all'interno di un'altra in discordanza con il PdI di riferimento, sarà valutato dall'AIT se conteggiare un errore all'interno del documento di consuntivo annuale anche ai fini del calcolo delle penali.</t>
  </si>
  <si>
    <t xml:space="preserve">Nell'aggiornamento del PdI 20-23 l'intervento risulta essere stato pianificato unicamente nell'anno 2022 per un costo di 11.000,00 €. Tuttavia, i costi per i lavori dell'intervento sono stati attribuiti su intervento diverso rispetto a quello pianificato a causa di un errore materiale nell'associazione tra l'ODL per i lavori e il corretto codice sotto commessa. Ai fini di individuare il costo complessivo dell'intervento è stata pertanto svolta una ricerca storica attraverso interrogazione dei nostri sistemi. In particolare, i lavori dell'intervento sono stati rendicontanti sull'Ordine di Lavoro (ODL) 22ODL439643 "Rinnovo tubazione per eliminazione tubazione in pp VIA LUNENSE 19/23  D'Ambrosio" erronemante associato alla sottocommessa I1905FA06 "MAN.STR.NON PROGR.ACQ.FIORELLI" (Sottocommessa della IDCOMM 6) e non a quella corretta IDCOMM 215 "Rinnovo condotte via Lunense Loc. Marina di Carrara zona civico 25 100m DN63". Per la contabilizzazione di tale ODL, ovvero per i lavori dell'intervento, risulta stato emesso il SAL 22SAL14871 "SAL N° 17_mese di DICEMBRE 2022_MANUTENZIONE ACQUEDOTTO COSTA APUANA_BENITO STIRPE SPA" in data 31/12/20202 alla ditta "Impresa Benito Stirpe S.p.A." per una quota parte di costo sull'ODL 22ODL439643 di 5.385,89 €, tutto contabilizzato nell'annualità 2022. L'intervento risulta completato e non sono previsti ulteriori costi. Risulta pertanto: costo_totale = 5.385,89 €, speso_al_31_12_anno_a (2022) = 5.385,89 € e speso_anno_a (2022) = 5.385,89 €. I costi indicati hanno riguardato integralmente costi per  "di_cui_lavori_e_materiali". Il costo finale è risultato leggermente inferiore a quello previsto da PdI. Per maggiori dettagli sui costi dell'intervento si veda il foglio "Lunense-Spondarella-Mulazzo". La presente nota è inserita nel file per il Consuntivo annuale degli investimenti – Dati 2022 che si ritrasmette integrato/aggiornato a seguito della I Diffida (file "Cons_Inv_2022_Format_AIT_Tra_Int.I.Diffida.xlsx")
</t>
  </si>
  <si>
    <t>Nell'aggiornamento del PdI 20-23 l'intervento risulta essere stato pianificato unicamente nell'anno 2022 per un costo previsionale di 26.000,00 €. Tuttavia, i costi per i lavori dell'intervento sono stati attribuiti su intervento diverso rispetto a quello pianificato a causa di un errore materiale nell'associazione tra i diversi ODL per i lavori e il corretto codice sotto commessa. Ai fini di individuare il costo complessivo dell'intervento è stata pertanto svolta una ricerca storica attraverso interrogazione dei nostri sistemi. In particolare, i lavori dell'intervento risultano stati eseguiti e contabilizzati secondo quanto di seguito. 18ODL416091 "RINNOVO CONDOTTA VIA SPONDARELLA 1 BONASCOLA" rendicontato in data 31/10/2018 sul 18SAL17414 alla ditta "F.lli Frediani S.r.l." per costo quota parte di 2.696,45 €, per l'anno 2018, agganciato erroneamente alla sottocommessa I1605MG06 "MAN.STR.NON PROGR.ACQ.MAZZANTI" (Sottocommessa della IDCOMM 6) in luogo della sottocommessa corretta in oggetto IDCOMM 221. 19ODL206336 "Sostituzione tubazione via Spondarella 2 Bonascola ( circa 20 metri)" rendicontato in data 30/06/2019 sul 19SAL14247 alla ditta "F.lli Frediani S.r.l." per costo quota parte di 1.405,39 €, per l'anno 2019, agganciato erroneamente alla sottocommessa I1905FA06 "MAN.STR.NON PROGR.ACQ.FIORELLI" in luogo della sottocommessa corretta in oggetto IDCOMM 221. 19ODL446901 "Rinnovo rete via Spondarella Loc. Bonascola D'ambrosio" rendicontato in data 31/03/2020 sul 20SAL11235 alla ditta "F.lli Frediani S.r.l." per costo quota parte di 5.616,27 €, per l'anno 2020, agganciato erroneamente alla sottocommessa I1905FA06 "MAN.STR.NON PROGR.ACQ.FIORELLI" in luogo della sottocommessa corretta in oggetto IDCOMM 221. 21ODL388786 "Fresatura e Rifacimento Tappeto Stradale VIA SPONDARELLA 2 a 6/b" rendicontato in data 30/09/2021 sul 21SAL11417 alla ditta "COBESCO S.r.l." per costo quota parte di 9.996,10 €, per l'anno 2021, agganciato erroneamente alla sottocommessa I1905FA06 "MAN.STR.NON PROGR.ACQ.FIORELLI" in luogo della sottocommessa corretta in oggetto IDCOMM 221. L'intervento risulta completato e non sono previsti ulteriori costi. Risulta pertanto: costo_totale = 19.714,21 €, speso_al_31_12_anno_a (2022) = 19.714,21 € e speso_anno_a (2022) = 0,00 €. I costi indicati hanno riguardato integralmente costi per  "di_cui_lavori_e_materiali". Il costo finale è risultato leggermente inferiore a quello previsto da PdI. Per maggiori dettagli sui costi dell'intervento si veda il foglio "Lunense-Spondarella-Mulazzo". La presente nota è inserita nel file per il Consuntivo annuale degli investimenti – Dati 2022 che si ritrasmette integrato/aggiornato a seguito della I Diffida (file "Cons_Inv_2022_Format_AIT_Tra_Int.I.Diffida.xlsx")</t>
  </si>
  <si>
    <t>Nell'aggiornamento del PdI 20-23 l'intervento risulta essere stato pianificato unicamente nell'anno 2022 per un costo di 12.000,00 €. Tuttavia, i costi per i lavori dell'intervento sono stati attribuiti su intervento diverso rispetto a quello pianificato a causa di un errore materiale nell'associazione tra l'ODL per i lavori e il corretto codice sotto commessa. Ai fini di individuare il costo complessivo dell'intervento è stata pertanto svolta una ricerca storica attraverso interrogazione dei nostri sistemi. In particolare, i lavori dell'intervento sono stati rendicontanti sull'Ordine di Lavoro (ODL) 22ODL439634 "Nuovo allaccio per eliminazione tubazione in pp VIA MULAZZO 10   D'Ambrosio" erronemante associato alla sottocommessa I1905FA06 "MAN.STR.NON PROGR.ACQ.FIORELLI" (Sottocommessa della IDCOMM 6) e non a quella corretta IDCOMM 223 "Sostituzione condotte idriche via Mulazzo". Per la contabilizzazione di tale ODL, ovvero per i lavori dell'intervento, risulta stato emesso il SAL 22SAL14871 "SAL N° 17_mese di DICEMBRE 2022_MANUTENZIONE ACQUEDOTTO COSTA APUANA_BENITO STIRPE SPA" in data 31/12/20202 alla ditta "Impresa Benito Stirpe S.p.A." per una quota parte di costo sull'ODL 22ODL439634 di 1.717,20 €, tutto contabilizzato nell'annualità 2022. L'intervento risulta completato e non sono previsti ulteriori costi. Risulta pertanto: costo_totale = 1.717,20 €, speso_al_31_12_anno_a (2022) = 1.717,20 € e speso_anno_a (2022) = 1.717,20 €. I costi indicati hanno riguardato integralmente costi per  "di_cui_lavori_e_materiali". Il costo finale è risultato inferiore a quello previsto da PdI in quanto non si è proceduto alla completa sostituzione della condotta principale, secondo quanto inizialmente previsto, ma solo al rifacimento di allaccio. Per maggiori dettagli sui costi dell'intervento si veda il foglio "Lunense-Spondarella-Mulazzo". La presente nota è inserita nel file per il Consuntivo annuale degli investimenti – Dati 2022 che si ritrasmette integrato/aggiornato a seguito della I Diffida (file "Cons_Inv_2022_Format_AIT_Tra_Int.I.Diffida.xlsx")</t>
  </si>
  <si>
    <t>I costi di questa commessa sono stati attribuiti ad altra commessa in altro intervento AIT (MS generiche ACQ di cui alla ID COMM 6). Tale approccio non permette di tracciare il costo finale della commessa né di entrambi gli interventi coinvolti. Si rileva peraltro che trattandosi di fornitura di servizio di acqua potabile la commessa era stata correttamente legata ad intervento MI_ACQ02-Estensioni acquedotto, mentre i costi sono stati attributi ad intervento generico di manutenzione straordinaria. Si richiedono pertanto: chiarimenti sulle motivazioni di attribuzione del costo su intervento diverso rispetto a quello pianificato, il costo finale della specifica commessa, comprensivo dei  15.000€ previsti per i rièpristini stardali ancora da realizzare, nonché lo speso al 31/12/2022 e lo speso nel 2022. Riteniamo che tale approccio non debba più verificarsi nelle future pianificazioni (PDI) e rendicontazioni (Consuntivi); ne deriva infatti un'incoerenza fra i due strumenti e una difficoltà nella ricostruzione del singolo intervento. Si anticipa pertanto che dal consuntivo 2023, se persistessero casi analoghi di rendicontazione di una commessa all'interno di un'altra in discordanza con il PdI di riferimento, sarà valutato dall'AIT se conteggiare un errore all'interno del documento di consuntivo annuale anche ai fini del calcolo delle penali.</t>
  </si>
  <si>
    <t>I costi per i lavori idraulici dell'intervento sono stati attribuiti su intervento diverso rispetto a quello pianificato a causa di un errore materiale nell'associazione tra l'ODL per i lavori idraulici e il corretto codice sotto commessa; Ai fini di individuare il costo complessivo dell'intervento è stata svolta una ricerca storica attraverso interrogazione dei nostri sistemi. In particolare, i lavori idraulici dell'intervento sono stati rendicontanti sull'Ordine di Lavoro (ODL) 19ODL278914 "MANUTENZIONE IMPIANTO ACQUEDOTTO, sostituzione condotta e rinnovo allacci - SAL FINALE" erronemante associato alla sottocommessa I1905MR06 "MAN.STR.NON PROGR.ACQ.RIVA" (Sottocommessa della IDCOMM 6) e non a quella corretta I20220436 (IDCOMM 436) "Loc. Corubbio - Fornitura servizio acqua potabile". Per la contabilizzazione di tale ODL, ovvero per i lavori idraulici dell'intervento, risultano stati emessi due SAL. In data 30/06/2019 è stato emesso alla ditta Lunardi Movimento Terra S.r.l. il 19SAL14348 "SAL GIUGNO 2019 - LUNARDI - Manutenzione acquedotto Lotto Garfagnana Alta" per una quota parte di costo sull'ODL 19ODL278914 di 17.408,12 €. In data 31/08/2019 è stato emesso sempre alla ditta Lunardi Movimento Terra S.r.l. il 19SAL16602 "SAL AGOSTO 2019 - Manutenzione acquedotto Lotto Garfagnana Alta - LUNARDI" per una quota parte di costo sull'ODL 19ODL278914 di 3.092,64 € per il saldo dei lavori idraulici. Per i lavori idraulici dell'intervento risulta quindi un costo complessivo finale di 20.500,76 €. Per quanto riguarda i ripristini questi sono stati eseguiti nel primo semestre 2023 e rendicontati correttamente sulla presente commessa attraverso l'ODL 23ODL285397 "Asfalti Corubbio". Infatti, in data 30/06/2023 risulta essere stato emesso il 23SAL13408 "SAL BACCI MAGGIO/GIUGNO 23 Lavori di ripristini stradali  Garfagnana" alla ditta Bacci Paolo per una quota parte di costo sull'ODL 23ODL285397 di 26.352,15 € per il pagamento a saldo e in unica soluzione dei costi per i ripristini stradali. Per questi ultimi nel PdI 20-23 vigente è stato previsto un costo di 15.000,00 € per l'anno 2023. Il costo effettivamente sostenuto è stato superiore rispetto a quanto preventivato nel PdI. Infatti, il Comune aveva inizialmente richiesto il ripristino della sola semicarreggita mentre in seguito in fase di esecuzione dei ripristini è stato richiesto di eseguire il ripristino a tutta strada. Questo ha comportato un incremento del costo per i ripristini rispetto a quanto previsto lo scorso anno in fase di aggiornamento del PdI 20-23. Nell'anno 2022 non risultano invece stati sostenuti costi sull'intervento. In conclusione: risulta per i lavori idraulici dell'intervento un costo di 20.500,76 € (quelli che sono stati erronemante contabilizzati sulla IDCOMM 6) più 26.352,15 € nell'anno 2023 per l'esecuzione dei ripristini (correttamente imputati sulla commessa) per un costo totale di 46.852,92 €. Costo finale della specifica commessa = 46.852,92 € (comprensivo dei ripristini stardali). Speso al 31/12/2022 = 20.500,76 €. Speso nel 2022 = 0,00 €. Il dato sul costo complessivo potrebbe essere soggetto nel corso del 2023 a possibili aggiornamenti e incrementi per effetto delle capitalizzazioni del personale indiretto (Dirigenti). Pertanto il costo finale dell'intervento sarà consolidato con la chiusura del Bilancio 2023 e comunicato nel prossimo Consuntivo annuale degli investimenti – Dati 2023.
La presente nota è inserita nel file per il Consuntivo annuale degli investimenti – Dati 2022 che si ritrasmette integrato/aggiornato a seguito della I Diffida (file "Cons_Inv_2022_Format_AIT_Tra_Int.I.Diffida.xlsx")
Per maggiori dettagli sui costi dell'intervento vedere il foglio "CORUBBIO"</t>
  </si>
  <si>
    <t>I costi di progettazione e gara sono stati attribuiti ad altra commessa. I costi relativi alla realizzazione delle opere dovranno successivamente essere rendicontati in questa specifica commessa.</t>
  </si>
  <si>
    <t>I costi relativi alla realizzazione delle opere saranno successivamente rendicontati in questa specifica commessa. La presente nota è inserita nel file per il Consuntivo annuale degli investimenti – Dati 2022 che si ritrasmette integrato/aggiornato a seguito della I Diffida (file "Cons_Inv_2022_Format_AIT_Tra_Int.I.Diffida.xlsx")</t>
  </si>
  <si>
    <t>nessuna richiesta - in attesa di contributi</t>
  </si>
  <si>
    <t>In sostanza questa commessa è stata realizzata e messa in esercizio ma il suo costo è stato attribuito ad altra commessa in altro intervento AIT (MS generiche FOG di cui alla ID COMM 15). Tale approccio non permette di tracciare il costo finale della commessa né di entrambi gli interventi coinvolti, sia quello nel quale la commessa era stata pianificata, peraltro intervento anch'esso di manutenzione, che quello cui è stato attribuito il costo finale. Si richiedono pertanto: chiarimenti sulle motivazioni di attribuzione del costo su intervento diverso rispetto a quello pianificato, il costo finale della specifica commessa, nonché lo speso al 31/12/2022 e lo speso nel 2022. Riteniamo che tale approccio non debba più verificarsi nelle future pianificazioni (PDI) e rendicontazioni (Consuntivi); ne deriva infatti un'incoerenza fra i due strumenti e una difficoltà nella ricostruzione del singolo intervento. Si anticipa pertanto che dal consuntivo 2023, se persistessero casi analoghi di rendicontazione di una commessa all'interno di un'altra in discordanza con il PdI di riferimento, sarà valutato dall'AIT se conteggiare un errore all'interno del documento di consuntivo annuale anche ai fini del calcolo delle penali.</t>
  </si>
  <si>
    <t>Nella prima consegna del Consuntivo annuale degli investimenti – Dati 2022 (file excel "Cons_Inv_2022_Format_AIT_Tra.xlsx") è stato indicato nelle note "Intervento realizzato con consuntivo nullo in quanto rendicontato nelle MS generiche FOG di cui alla ID COMM 15". Questo perché al 31.12.2022 risultava uno speso nullo ma con un SAL "In esercizio". Tuttavia questa non è la giusta motivazione. Infatti, a seguito delle richieste di AIT di cui alla I Diffida è stato svolto un approfondimento dal quale è risultato che il responsabile dell'intervento aveva correttamnte comunicato allo scrivente ufficio Programmazione Investimenti che: "l'intervento è stato avviato a novembre e concluso nel 2022 ma ancora da contabilizzare al 31/12/2022. La contabilità sarà inserita nel mese di gennaio 2023 ma con competenza 2022". In seguito la contabilità è stata inserita come previsto nel mese di gennaio 2023 (23SAL10073 il 31/01/2023) ma il SAL è stato registrato dalla ragioneria di GAIA con competenza 2023. In sostanza il problema è stato generato dal SAL inserito successivamente e della contabilizzazione dei costi sull'anno 2023 "per cassa" piuttosto che sull'anno 2022 "per competenza" che ha tratto in errore la scrivente Programmazione Investimenti nella compilazione del campo note per l'intervento. Dal preconsuntivo al 30.06.2023 risulta infatti sulla commessa uno speso di 57.323,38 € (dato ancora provvisorio e suscettibile di aggiornamenti). Pertanto con la chiusura dell'esercizio 2023 sarà definitivamente contabilizzato e consolidato il dato sullo speso per l'intervento sulla presente commessa. A tale data e con la prossima consegna del Consuntivo annuale degli investimenti – Dati 2023 non saranno quindi presenti anomalie per la commessa. La presente nota è inserita nel file per il Consuntivo annuale degli investimenti – Dati 2022 che si ritrasmette integrato/aggiornato a seguito della I Diffida (file "Cons_Inv_2022_Format_AIT_Tra_Int.I.Diffida.xlsx")</t>
  </si>
  <si>
    <t>Nella prima consegna del Consuntivo annuale degli investimenti – Dati 2022 (file excel "Cons_Inv_2022_Format_AIT_Tra.xlsx") è stato indicato nelle note "Intervento realizzato con consuntivo nullo in quanto rendicontato nelle MS generiche ACQ di cui alla ID COMM 6". Questo perché al 31.12.2022 risultava uno speso nullo ma con un SAL "In esercizio". Tuttavia questa non è la giusta motivazione. Infatti, a seguito delle richieste di AIT di cui alla I Diffida è stato svolto un approfondimento dal quale è risultato che il responsabile dell'intervento aveva correttamnte comunicato allo scrivente ufficio Programmazione Investimenti che: "l'intervento è stato avviato a novembre e concluso nel 2022 ma ancora da contabilizzare al 31/12/2022. La contabilità sarà inserita nel mese di gennaio 2023 ma con competenza 2022". In seguito la contabilità è stata inserita come previsto nel mese di gennaio 2023 (23SAL10073 il 31/01/2023) ma il SAL è stato registrato dalla ragioneria di GAIA con competenza 2023. In sostanza il problema è stato generato dal SAL inserito successivamente e della contabilizzazione dei costi sull'anno 2023 "per cassa" piuttosto che sull'anno 2022 "per competenza" che ha tratto in errore la scrivente Programmazione Investimenti nella compilazione del campo note per l'intervento. Dal preconsuntivo al 30.06.2023 risulta infatti sulla commessa uno speso di 37.044,00 € (dato ancora provvisorio e suscettibile di aggiornamenti). Pertanto con la chiusura dell'esercizio 2023 sarà definitivamente consolidato il dato sullo speso per l'intervento sulla presente commessa. A tale data e con la prossima consegna del Consuntivo annuale degli investimenti – Dati 2023 non saranno quindi presenti anomalie per la commessa. La presente nota è inserita nel file per il Consuntivo annuale degli investimenti – Dati 2022 che si ritrasmette integrato/aggiornato a seguito della I Diffida (file "Cons_Inv_2022_Format_AIT_Tra_Int.I.Diffida.xlsx")</t>
  </si>
  <si>
    <t>I costi di questa commessa intervenuti fino al 31/12/2022 sono stati attribuiti ad altra commessa in altro intervento AIT (MS generiche ACQ di cui alla ID COMM 6). Tale approccio non permette di tracciare il costo finale della commessa né di entrambi gli interventi coinvolti, sia quello nel quale la commessa era stata pianificata, peraltro intervento anch'esso di manutenzione, che quello cui è stato attribuito il costo finale. Si richiedono pertanto: chiarimenti sulle motivazioni di attribuzione del costo su intervento diverso rispetto a quello pianificato, il costo finale della specifica commessa, comprensivo dei  40.000€ per lavorazioni accessorie ancora da realizzare, nonché lo speso al 31/12/2022 e lo speso nel 2022. Riteniamo che tale approccio non debba più verificarsi nelle future pianificazioni (PDI) e rendicontazioni (Consuntivi); ne deriva infatti un'incoerenza fra i due strumenti e una difficoltà nella ricostruzione del singolo intervento. Si anticipa pertanto che dal consuntivo 2023, se persistessero casi analoghi di rendicontazione di una commessa all'interno di un'altra in discordanza con il PdI di riferimento, sarà valutato dall'AIT se conteggiare un errore all'interno del documento di consuntivo annuale anche ai fini del calcolo delle penali.</t>
  </si>
  <si>
    <t xml:space="preserve">Nel 2020 fatto bypass provvisorio e rendicontato nelle MS ACQ  IDCOMM 6 (137.213,31 €); Nel 2021, avviato al 30.06.2021 l'intervento definitvo, primo tratto, in attesa della costruzione della campate di ANAS (in lavorazione) per proseguire. Era attesa la fine dell'intervento nel 2022;Ad aprile 2022 causa danneggiamento del Bypass provvisorio da parte di ANAS durante le operazioni di ricostruzione del ponte è stato necessario intervenire per la riparazione per costi di circa 20.000 € anche in questo caso però rendicontati nelle MS ACQ IDCOMM 6;Al 30.06.2022 rimesso in funzione il tubo provvisorio, strappato da ANAS durante le lavorazioni per il ponte (rendicontato anche questo nelle MS ACQ IDCOMM 6) e di cui sopra. Si procederà per l'intervento definitvo sul ponte per il quale è già stato acquistato il tubo (rendicontato anche in questo caso nelle MS ACQ IDCOMM 6) con prevedibile conclusione entro l'anno;Al 30.09.2022 ancora da avviare i lavori per la posa della tubazione definitiva sul nuovo ponte, in attesa di autorizzazione circa 40.000 € previsti. Già realizzate le predisposizioni in ingresso e uscita dal ponte, resta quindi da posare la condotta sul ponte stesso. Si voule poi intervenire sui pozzetti di collegamento ad inizio e fine ponte a corredo della posa della nuova condotta sul ponte;Al 31.12.2022 i lavori principali dell'intervento risultano quindi sostanzialmente conclusi benché risulti uno speso_al_31_12_anno_a = 0 per quanto sopra detto. Restanto alcune lavorazioni accessorie per cui sono stati riprogrammati 40.000,00 €;I costi dell'intervento del 2022 e ante 2022 sono stati attribuiti su intervento diverso rispetto a quello pianificato a causa di un errore materiale nell'associazione tra gli ODL per i lavori e i materiali e il corretto codice sotto commessa. Ai fini di individuare il costo complessivo dell'intervento fino al 31.12.2022 è stata pertanto svolta una ricerca storica attraverso interrogazione dei nostri sistemi. In particolare, i lavori principali dell'intervento sono stati rendicontanti sull'Ordine di Lavoro (ODL) 20ODL210764 "SOSTITUZIONE TUBAZIONE DANNEGGIATA CAUSA CROLLO PONTE Caprigliola-Albiano M." erronemante associato alla sottocommessa I1905PC06 "MAN.STR.NON PROGR.ACQ.CADONI" (Sottocommessa della IDCOMM 6) e non a quella corretta IDCOMM 973 "Ripristino adduttrice dai pozzi di Albiano al serbatoio di Caprigliola, inclusi i collegamenti con il nuovo ponte ANAS in sostituzione del ponte crollato.". Per la contabilizzazione dell' ODL 20ODL210764 risulta stato emesso il SAL 20SAL13071 "VSU Albiano Magra - Caprigliola (MS)" in data 30/06/2020 alla ditta "Impresa I.A.C.E. S.r.l.." per un costo di 137.213,31 €, tutto contabilizzato nell'annualità 2020. In aggiunta, sono stati capitalizzati 6,61 € di costi per materiali nel 2021 per l'ODL 21ODL336841 "Ripristino linea Adduzione Pozzi Albiano M- Caprigliola". Nel 2022 sono stati sostenuti ulteriori 157,02 € di capitalizzazioni materiali per l'ODL 22ODL217738 "Ripristino tubazione Pompaggio su nuovo ponte Albiano -  CAPRIGLIOLA", 5.161,22 € di capitalizzazioni materiali per l'ODL 22ODL310052 "Acquisto Tubazione Pead De110 Pn 25 ml 320 barre 6 ml.  adduzione ponte Albiano Caprigliola .- Aulla" oltre 459,00 € di capitalizzazioni materiali per l'ODL 22ODL311126 "Acquisto N°60 MANICOTTI Pead De110 Pn 25 X adduzione ponte Albiano Caprigliola .- Aulla". Rispetto ai costi sostenuti al 31.12.2022 restanto ancora alcune lavorazioni accessorie per cui si prevede una ulteriore spesa da realizzare di circa 40.000,00 €. Pertanto al 31.12.2022 risulta : costo_totale = 182.997,16 €, speso_al_31_12_anno_a (2022) = 142.997,16 € e speso_anno_a (2022) = 5.777,24 €. I costi realizzati indicati hanno riguardato integralmente costi per  "di_cui_lavori_e_materiali". Si vuole osservare che i costi ricavati dall'effettiva analisi di dettaglio degli ODL e SAL emessi per l'intervento presentano alcuni scostamenti rispetto alle stime di massima indicate dal Caposervizio di Zona nella nota precedente. Per maggiori dettagli sui costi dell'intervento si veda il foglio "Albiano-Caprigliola". La presente nota è inserita nel file per il Consuntivo annuale degli investimenti – Dati 2022 che si ritrasmette integrato/aggiornato a seguito della I Diffida (file "Cons_Inv_2022_Format_AIT_Tra_Int.I.Diffida.xlsx")
</t>
  </si>
  <si>
    <t>L'intervento è stato Annullato in quanto a seguito di approfondimenti successivi si è valutato che nei sistemi a fognatura mista la presenza degli scaricatori di piana e dei bypass agli impianti già presenti sia già adeguata alla protezione degli impianti di depurazione per i quali era stato originariamente pensato l'intervento in oggetto. La presente nota è inserita nel file per il Consuntivo annuale degli investimenti – Dati 2022 che si ritrasmette integrato/aggiornato a seguito della I Diffida (file "Cons_Inv_2022_Format_AIT_Tra_Int.I.Diffida.xlsx")</t>
  </si>
  <si>
    <t>In sostanza questa commessa è stata realizzata e messa in esercizio ma il suo costo è stato attribuito ad altra commessa in altro intervento AIT (MS generiche ACQ di cui alla ID COMM 6). Tale approccio non permette di tracciare il costo finale della commessa né di entrambi gli interventi coinvolti, sia quello nel quale la commessa era stata pianificata, peraltro intervento anch'esso di manutenzione, che quello cui è stato attribuito il costo finale. Si richiedono pertanto: chiarimenti sulle motivazioni di attribuzione del costo su intervento diverso rispetto a quello pianificato, il costo finale della specifica commessa, nonché lo speso al 31/12/2022 e lo speso nel 2022. Riteniamo che tale approccio non debba più verificarsi nelle future pianificazioni (PDI) e rendicontazioni (Consuntivi); ne deriva infatti un'incoerenza fra i due strumenti e una difficoltà nella ricostruzione del singolo intervento. Si anticipa pertanto che dal consuntivo 2023, se persistessero casi analoghi di rendicontazione di una commessa all'interno di un'altra in discordanza con il PdI di riferimento, sarà valutato dall'AIT se conteggiare un errore all'interno del documento di consuntivo annuale anche ai fini del calcolo delle penali. Si anticipa pertanto che dal consuntivo 2023, se persistessero casi analoghi di rendicontazione di una commessa all'interno di un'altra in discordanza con il PdI di riferimento, sarà valutato dall'AIT se conteggiare un errore all'interno del documento di consuntivo annuale anche ai fini del calcolo delle penali.</t>
  </si>
  <si>
    <t>OK nessun errore - Check in revisione</t>
  </si>
  <si>
    <t>L'intervento sarà sottoposto a controllo a progetto nel 2024.</t>
  </si>
  <si>
    <t>Nessun rilievo</t>
  </si>
  <si>
    <t>Informazioni GENERALI</t>
  </si>
  <si>
    <t>Documento analizzato</t>
  </si>
  <si>
    <t>Consuntivo annuale investimenti - 2022</t>
  </si>
  <si>
    <t>Gestore</t>
  </si>
  <si>
    <t>GAIA</t>
  </si>
  <si>
    <t>Data scadenza</t>
  </si>
  <si>
    <t>Data consegna</t>
  </si>
  <si>
    <t>Ritardo</t>
  </si>
  <si>
    <t>No</t>
  </si>
  <si>
    <t>Consegna integrativa</t>
  </si>
  <si>
    <t>Livello controllo</t>
  </si>
  <si>
    <t>File analizzato</t>
  </si>
  <si>
    <t>Data scadenza I diffida</t>
  </si>
  <si>
    <t>Istruttoria finale</t>
  </si>
  <si>
    <t>Proroga al</t>
  </si>
  <si>
    <t>Cons_Inv_2022_Format_AIT_Int.I.Diffida_Tra.xlsx</t>
  </si>
  <si>
    <t>Richiesta in I diffida</t>
  </si>
  <si>
    <t>VALUTAZIONI FINALI AIT</t>
  </si>
  <si>
    <t>CALCOLO INCOMPLETEZZA
(Numero dati mancanti/errati)</t>
  </si>
  <si>
    <t>codint_Gestore</t>
  </si>
  <si>
    <t>cod_sottointervento</t>
  </si>
  <si>
    <t>descrizione</t>
  </si>
  <si>
    <t>liv_territ</t>
  </si>
  <si>
    <t>servizio</t>
  </si>
  <si>
    <r>
      <t>speso</t>
    </r>
    <r>
      <rPr>
        <b/>
        <sz val="9"/>
        <color indexed="8"/>
        <rFont val="Calibri (Corpo)"/>
      </rPr>
      <t>_al_</t>
    </r>
    <r>
      <rPr>
        <b/>
        <sz val="9"/>
        <color indexed="8"/>
        <rFont val="Calibri"/>
        <family val="2"/>
      </rPr>
      <t>31_12_anno_a</t>
    </r>
  </si>
  <si>
    <r>
      <t>speso</t>
    </r>
    <r>
      <rPr>
        <b/>
        <sz val="9"/>
        <color indexed="8"/>
        <rFont val="Calibri (Corpo)"/>
      </rPr>
      <t>_anno</t>
    </r>
    <r>
      <rPr>
        <b/>
        <sz val="9"/>
        <color indexed="8"/>
        <rFont val="Calibri"/>
        <family val="2"/>
      </rPr>
      <t>_a</t>
    </r>
  </si>
  <si>
    <t>di_cui_lavori_e_materiali</t>
  </si>
  <si>
    <t>di_cui_servizi</t>
  </si>
  <si>
    <t>contributi_anno_a_cassa</t>
  </si>
  <si>
    <t>DATI ATTESI</t>
  </si>
  <si>
    <t>DATI NON FORNITI CORRETTAMENTE/ASSENTI</t>
  </si>
  <si>
    <t>% DATI NON FORNITI CORRETTAMENTE/ASSENTI</t>
  </si>
  <si>
    <t>PRESENZA INVESTIMENTI NON CORRETTAMENTE RENDICONTATI</t>
  </si>
  <si>
    <t>NO</t>
  </si>
  <si>
    <r>
      <t xml:space="preserve"> GRADO DI INCOMPLETEZZA
</t>
    </r>
    <r>
      <rPr>
        <b/>
        <sz val="8"/>
        <color indexed="8"/>
        <rFont val="Calibri"/>
        <family val="2"/>
      </rPr>
      <t>(rif. nota AIT prot. del 25 febbraio 2021 prot. 2535)</t>
    </r>
  </si>
  <si>
    <t>ALCUNO</t>
  </si>
  <si>
    <t>sì - 25 giorni</t>
  </si>
  <si>
    <t>GIORNI DI RITARDO</t>
  </si>
  <si>
    <t>LIVELLO DI APPLICAZIONE DELLE PENALITÀ</t>
  </si>
  <si>
    <t>A</t>
  </si>
  <si>
    <t>% DEL MASSIMALE DI PENALITA'</t>
  </si>
  <si>
    <t>PENALITA' CONSUNTIVO ANNUALE DEGLI INVESTIMENTI</t>
  </si>
  <si>
    <t>Fino a 0,3% di (VRG-RcTOT)</t>
  </si>
  <si>
    <t>VRG-RcTOT 2022</t>
  </si>
  <si>
    <t>PENALITA'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</si>
</sst>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7">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i/>
      <sz val="11"/>
      <name val="Calibri"/>
      <family val="2"/>
      <scheme val="minor"/>
    </font>
    <font>
      <b/>
      <sz val="9"/>
      <color theme="1"/>
      <name val="Calibri"/>
      <family val="2"/>
      <scheme val="minor"/>
    </font>
    <font>
      <b/>
      <sz val="9"/>
      <color indexed="8"/>
      <name val="Calibri (Corpo)"/>
    </font>
    <font>
      <b/>
      <sz val="9"/>
      <color indexed="8"/>
      <name val="Calibri"/>
      <family val="2"/>
    </font>
    <font>
      <b/>
      <sz val="8"/>
      <color indexed="8"/>
      <name val="Calibri"/>
      <family val="2"/>
    </font>
    <font>
      <b/>
      <sz val="9"/>
      <color indexed="81"/>
      <name val="Tahoma"/>
      <family val="2"/>
    </font>
    <font>
      <sz val="9"/>
      <color indexed="81"/>
      <name val="Tahoma"/>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4">
    <xf numFmtId="0" fontId="0" fillId="0" borderId="0" xfId="0"/>
    <xf numFmtId="0" fontId="19" fillId="0" borderId="10" xfId="0" applyFont="1" applyBorder="1" applyAlignment="1">
      <alignment horizontal="left" vertical="center"/>
    </xf>
    <xf numFmtId="0" fontId="18" fillId="0" borderId="10" xfId="0" applyFont="1" applyBorder="1" applyAlignment="1">
      <alignment horizontal="left" vertical="center"/>
    </xf>
    <xf numFmtId="14" fontId="19" fillId="0" borderId="10" xfId="0" quotePrefix="1" applyNumberFormat="1" applyFont="1" applyBorder="1" applyAlignment="1">
      <alignment horizontal="left" vertical="center"/>
    </xf>
    <xf numFmtId="14" fontId="19" fillId="0" borderId="10" xfId="0" applyNumberFormat="1" applyFont="1" applyBorder="1" applyAlignment="1">
      <alignment horizontal="left" vertical="center"/>
    </xf>
    <xf numFmtId="0" fontId="20" fillId="0" borderId="10" xfId="0" applyFont="1" applyBorder="1" applyAlignment="1">
      <alignment horizontal="left" vertical="center"/>
    </xf>
    <xf numFmtId="0" fontId="19" fillId="0" borderId="10" xfId="0" applyFont="1" applyBorder="1" applyAlignment="1">
      <alignment horizontal="left" vertical="center" wrapText="1"/>
    </xf>
    <xf numFmtId="14" fontId="19" fillId="0" borderId="10" xfId="0" quotePrefix="1" applyNumberFormat="1" applyFont="1" applyBorder="1" applyAlignment="1">
      <alignment horizontal="left" vertical="center" wrapText="1"/>
    </xf>
    <xf numFmtId="14" fontId="19" fillId="0" borderId="10" xfId="0" applyNumberFormat="1" applyFont="1" applyBorder="1" applyAlignment="1">
      <alignment horizontal="left" vertical="center" wrapText="1"/>
    </xf>
    <xf numFmtId="14" fontId="0" fillId="0" borderId="10" xfId="0" applyNumberFormat="1" applyBorder="1" applyAlignment="1">
      <alignment horizontal="left" vertical="center" wrapText="1"/>
    </xf>
    <xf numFmtId="0" fontId="19" fillId="0" borderId="10" xfId="0" applyFont="1" applyBorder="1" applyAlignment="1">
      <alignment horizontal="left" vertical="top"/>
    </xf>
    <xf numFmtId="1" fontId="19" fillId="0" borderId="10" xfId="0" applyNumberFormat="1" applyFont="1" applyBorder="1" applyAlignment="1">
      <alignment horizontal="left" vertical="top"/>
    </xf>
    <xf numFmtId="49" fontId="19" fillId="0" borderId="10" xfId="0" applyNumberFormat="1" applyFont="1" applyBorder="1" applyAlignment="1">
      <alignment horizontal="left" vertical="top"/>
    </xf>
    <xf numFmtId="9" fontId="19" fillId="0" borderId="10" xfId="1" applyFont="1" applyBorder="1" applyAlignment="1">
      <alignment horizontal="left" vertical="top"/>
    </xf>
    <xf numFmtId="0" fontId="0" fillId="0" borderId="10" xfId="0" applyBorder="1"/>
    <xf numFmtId="1" fontId="0" fillId="0" borderId="10" xfId="0" applyNumberFormat="1" applyBorder="1"/>
    <xf numFmtId="0" fontId="18" fillId="0" borderId="10" xfId="0" applyFont="1" applyBorder="1" applyAlignment="1">
      <alignment horizontal="center" vertical="center" wrapText="1"/>
    </xf>
    <xf numFmtId="0" fontId="16" fillId="0" borderId="10" xfId="0" applyFont="1" applyBorder="1" applyAlignment="1">
      <alignment vertical="center"/>
    </xf>
    <xf numFmtId="0" fontId="0" fillId="0" borderId="0" xfId="0" applyAlignment="1">
      <alignment vertical="center"/>
    </xf>
    <xf numFmtId="0" fontId="0" fillId="0" borderId="0" xfId="0" applyAlignment="1">
      <alignment horizontal="right"/>
    </xf>
    <xf numFmtId="0" fontId="21" fillId="33" borderId="13" xfId="0" applyFont="1" applyFill="1" applyBorder="1" applyAlignment="1">
      <alignment horizontal="center" vertical="center" wrapText="1"/>
    </xf>
    <xf numFmtId="0" fontId="21" fillId="33" borderId="14" xfId="0" applyFont="1" applyFill="1" applyBorder="1" applyAlignment="1">
      <alignment horizontal="center" vertical="center" wrapText="1"/>
    </xf>
    <xf numFmtId="0" fontId="16" fillId="0" borderId="10" xfId="0" applyFont="1" applyBorder="1" applyAlignment="1">
      <alignment horizontal="right" wrapText="1"/>
    </xf>
    <xf numFmtId="0" fontId="16" fillId="0" borderId="10" xfId="0" applyFont="1" applyBorder="1" applyAlignment="1">
      <alignment horizontal="right"/>
    </xf>
    <xf numFmtId="10" fontId="16" fillId="0" borderId="10" xfId="43" applyNumberFormat="1" applyFont="1" applyBorder="1" applyAlignment="1">
      <alignment horizontal="right"/>
    </xf>
    <xf numFmtId="1" fontId="19" fillId="0" borderId="10" xfId="0" applyNumberFormat="1" applyFont="1" applyBorder="1" applyAlignment="1">
      <alignment horizontal="left" vertical="center" wrapText="1"/>
    </xf>
    <xf numFmtId="43" fontId="0" fillId="0" borderId="0" xfId="44" applyFont="1"/>
    <xf numFmtId="0" fontId="16" fillId="0" borderId="0" xfId="0" applyFont="1" applyAlignment="1">
      <alignment horizontal="right" wrapText="1"/>
    </xf>
    <xf numFmtId="2" fontId="0" fillId="0" borderId="0" xfId="0" applyNumberFormat="1"/>
    <xf numFmtId="3" fontId="16" fillId="0" borderId="10" xfId="0" applyNumberFormat="1" applyFont="1" applyBorder="1" applyAlignment="1">
      <alignment horizontal="right" wrapText="1"/>
    </xf>
    <xf numFmtId="4" fontId="16" fillId="0" borderId="10" xfId="0" applyNumberFormat="1" applyFont="1" applyBorder="1" applyAlignment="1">
      <alignment horizontal="right"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0" fillId="0" borderId="10" xfId="0" applyBorder="1" applyAlignment="1">
      <alignment horizontal="center"/>
    </xf>
  </cellXfs>
  <cellStyles count="45">
    <cellStyle name="20% - Colore 1" xfId="20" builtinId="30" customBuiltin="1"/>
    <cellStyle name="20% - Colore 2" xfId="24" builtinId="34" customBuiltin="1"/>
    <cellStyle name="20% - Colore 3" xfId="28" builtinId="38" customBuiltin="1"/>
    <cellStyle name="20% - Colore 4" xfId="32" builtinId="42" customBuiltin="1"/>
    <cellStyle name="20% - Colore 5" xfId="36" builtinId="46" customBuiltin="1"/>
    <cellStyle name="20% - Colore 6" xfId="40" builtinId="50" customBuiltin="1"/>
    <cellStyle name="40% - Colore 1" xfId="21" builtinId="31" customBuiltin="1"/>
    <cellStyle name="40% - Colore 2" xfId="25" builtinId="35" customBuiltin="1"/>
    <cellStyle name="40% - Colore 3" xfId="29" builtinId="39" customBuiltin="1"/>
    <cellStyle name="40% - Colore 4" xfId="33" builtinId="43" customBuiltin="1"/>
    <cellStyle name="40% - Colore 5" xfId="37" builtinId="47" customBuiltin="1"/>
    <cellStyle name="40% - Colore 6" xfId="41" builtinId="51" customBuiltin="1"/>
    <cellStyle name="60% - Colore 1" xfId="22" builtinId="32" customBuiltin="1"/>
    <cellStyle name="60% - Colore 2" xfId="26" builtinId="36" customBuiltin="1"/>
    <cellStyle name="60% - Colore 3" xfId="30" builtinId="40" customBuiltin="1"/>
    <cellStyle name="60% - Colore 4" xfId="34" builtinId="44" customBuiltin="1"/>
    <cellStyle name="60% - Colore 5" xfId="38" builtinId="48" customBuiltin="1"/>
    <cellStyle name="60% - Colore 6" xfId="42" builtinId="52" customBuiltin="1"/>
    <cellStyle name="Calcolo" xfId="12" builtinId="22" customBuiltin="1"/>
    <cellStyle name="Cella collegata" xfId="13" builtinId="24" customBuiltin="1"/>
    <cellStyle name="Cella da controllare" xfId="14" builtinId="23" customBuiltin="1"/>
    <cellStyle name="Colore 1" xfId="19" builtinId="29" customBuiltin="1"/>
    <cellStyle name="Colore 2" xfId="23" builtinId="33" customBuiltin="1"/>
    <cellStyle name="Colore 3" xfId="27" builtinId="37" customBuiltin="1"/>
    <cellStyle name="Colore 4" xfId="31" builtinId="41" customBuiltin="1"/>
    <cellStyle name="Colore 5" xfId="35" builtinId="45" customBuiltin="1"/>
    <cellStyle name="Colore 6" xfId="39" builtinId="49" customBuiltin="1"/>
    <cellStyle name="Input" xfId="10" builtinId="20" customBuiltin="1"/>
    <cellStyle name="Migliaia" xfId="44" builtinId="3"/>
    <cellStyle name="Neutrale" xfId="9" builtinId="28" customBuiltin="1"/>
    <cellStyle name="Normale" xfId="0" builtinId="0"/>
    <cellStyle name="Nota" xfId="16" builtinId="10" customBuiltin="1"/>
    <cellStyle name="Output" xfId="11" builtinId="21" customBuiltin="1"/>
    <cellStyle name="Percentuale" xfId="1" builtinId="5"/>
    <cellStyle name="Percentuale 2" xfId="43" xr:uid="{00000000-0005-0000-0000-000021000000}"/>
    <cellStyle name="Testo avviso" xfId="15" builtinId="11" customBuiltin="1"/>
    <cellStyle name="Testo descrittivo" xfId="17" builtinId="53" customBuiltin="1"/>
    <cellStyle name="Titolo" xfId="2" builtinId="15" customBuiltin="1"/>
    <cellStyle name="Titolo 1" xfId="3" builtinId="16" customBuiltin="1"/>
    <cellStyle name="Titolo 2" xfId="4" builtinId="17" customBuiltin="1"/>
    <cellStyle name="Titolo 3" xfId="5" builtinId="18" customBuiltin="1"/>
    <cellStyle name="Titolo 4" xfId="6" builtinId="19" customBuiltin="1"/>
    <cellStyle name="Totale" xfId="18" builtinId="25" customBuiltin="1"/>
    <cellStyle name="Valore non valido" xfId="8" builtinId="27" customBuiltin="1"/>
    <cellStyle name="Valore valido" xfId="7" builtinId="26" customBuiltin="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687916</xdr:colOff>
      <xdr:row>3</xdr:row>
      <xdr:rowOff>243417</xdr:rowOff>
    </xdr:from>
    <xdr:to>
      <xdr:col>18</xdr:col>
      <xdr:colOff>497417</xdr:colOff>
      <xdr:row>15</xdr:row>
      <xdr:rowOff>156382</xdr:rowOff>
    </xdr:to>
    <xdr:pic>
      <xdr:nvPicPr>
        <xdr:cNvPr id="2" name="Immagine 2">
          <a:extLst>
            <a:ext uri="{FF2B5EF4-FFF2-40B4-BE49-F238E27FC236}">
              <a16:creationId xmlns:a16="http://schemas.microsoft.com/office/drawing/2014/main" id="{250BD03E-75D2-44EB-9852-D33471EF39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499" y="1121834"/>
          <a:ext cx="5990168" cy="2918631"/>
        </a:xfrm>
        <a:prstGeom prst="rect">
          <a:avLst/>
        </a:prstGeom>
        <a:ln w="9525">
          <a:solidFill>
            <a:srgbClr val="000000"/>
          </a:solidFill>
          <a:miter lim="800000"/>
          <a:headEnd/>
          <a:tailEnd/>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751416</xdr:colOff>
      <xdr:row>5</xdr:row>
      <xdr:rowOff>220132</xdr:rowOff>
    </xdr:from>
    <xdr:to>
      <xdr:col>10</xdr:col>
      <xdr:colOff>695149</xdr:colOff>
      <xdr:row>30</xdr:row>
      <xdr:rowOff>158394</xdr:rowOff>
    </xdr:to>
    <xdr:pic>
      <xdr:nvPicPr>
        <xdr:cNvPr id="4" name="Immagine 3">
          <a:extLst>
            <a:ext uri="{FF2B5EF4-FFF2-40B4-BE49-F238E27FC236}">
              <a16:creationId xmlns:a16="http://schemas.microsoft.com/office/drawing/2014/main" id="{0A08F1A3-CB1E-91D9-EFD5-134B6FCEA8B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70916" y="1860549"/>
          <a:ext cx="6325483" cy="5039428"/>
        </a:xfrm>
        <a:prstGeom prst="rect">
          <a:avLst/>
        </a:prstGeom>
        <a:ln w="9525"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6"/>
  <sheetViews>
    <sheetView tabSelected="1" zoomScale="90" zoomScaleNormal="90" workbookViewId="0">
      <pane ySplit="16" topLeftCell="A94" activePane="bottomLeft" state="frozen"/>
      <selection pane="bottomLeft" sqref="A1:XFD1048576"/>
    </sheetView>
  </sheetViews>
  <sheetFormatPr defaultColWidth="23.28515625" defaultRowHeight="15"/>
  <cols>
    <col min="1" max="1" width="14.28515625" customWidth="1"/>
    <col min="2" max="2" width="18.140625" customWidth="1"/>
    <col min="3" max="3" width="12.42578125" customWidth="1"/>
    <col min="4" max="4" width="31.42578125" customWidth="1"/>
    <col min="6" max="6" width="11.7109375" customWidth="1"/>
    <col min="8" max="8" width="9.140625" customWidth="1"/>
    <col min="12" max="12" width="30.85546875" customWidth="1"/>
  </cols>
  <sheetData>
    <row r="1" spans="1:12">
      <c r="A1" s="31" t="s">
        <v>543</v>
      </c>
      <c r="B1" s="32"/>
    </row>
    <row r="2" spans="1:12">
      <c r="A2" s="1" t="s">
        <v>544</v>
      </c>
      <c r="B2" s="2" t="s">
        <v>545</v>
      </c>
    </row>
    <row r="3" spans="1:12">
      <c r="A3" s="1" t="s">
        <v>546</v>
      </c>
      <c r="B3" s="2" t="s">
        <v>547</v>
      </c>
    </row>
    <row r="4" spans="1:12">
      <c r="A4" s="1" t="s">
        <v>548</v>
      </c>
      <c r="B4" s="3">
        <v>45107</v>
      </c>
    </row>
    <row r="5" spans="1:12">
      <c r="A5" s="1" t="s">
        <v>549</v>
      </c>
      <c r="B5" s="3">
        <v>44733</v>
      </c>
    </row>
    <row r="6" spans="1:12">
      <c r="A6" s="1" t="s">
        <v>550</v>
      </c>
      <c r="B6" s="1" t="s">
        <v>551</v>
      </c>
    </row>
    <row r="7" spans="1:12">
      <c r="A7" s="1" t="s">
        <v>552</v>
      </c>
      <c r="B7" s="4" t="s">
        <v>551</v>
      </c>
    </row>
    <row r="8" spans="1:12" ht="30">
      <c r="A8" s="6" t="s">
        <v>555</v>
      </c>
      <c r="B8" s="7">
        <v>45177</v>
      </c>
    </row>
    <row r="9" spans="1:12">
      <c r="A9" s="6" t="s">
        <v>557</v>
      </c>
      <c r="B9" s="7">
        <v>45212</v>
      </c>
    </row>
    <row r="10" spans="1:12">
      <c r="A10" s="6" t="s">
        <v>549</v>
      </c>
      <c r="B10" s="8">
        <v>45237</v>
      </c>
    </row>
    <row r="11" spans="1:12">
      <c r="A11" s="6" t="s">
        <v>550</v>
      </c>
      <c r="B11" s="25" t="s">
        <v>579</v>
      </c>
    </row>
    <row r="12" spans="1:12" ht="30">
      <c r="A12" s="6" t="s">
        <v>553</v>
      </c>
      <c r="B12" s="9" t="s">
        <v>556</v>
      </c>
    </row>
    <row r="13" spans="1:12">
      <c r="A13" s="1" t="s">
        <v>554</v>
      </c>
      <c r="B13" s="5" t="s">
        <v>558</v>
      </c>
    </row>
    <row r="16" spans="1:12" s="18" customFormat="1" ht="30">
      <c r="A16" s="17" t="s">
        <v>0</v>
      </c>
      <c r="B16" s="17" t="s">
        <v>1</v>
      </c>
      <c r="C16" s="17" t="s">
        <v>2</v>
      </c>
      <c r="D16" s="17" t="s">
        <v>3</v>
      </c>
      <c r="E16" s="17" t="s">
        <v>4</v>
      </c>
      <c r="F16" s="17" t="s">
        <v>5</v>
      </c>
      <c r="G16" s="17" t="s">
        <v>6</v>
      </c>
      <c r="H16" s="17" t="s">
        <v>509</v>
      </c>
      <c r="I16" s="17" t="s">
        <v>559</v>
      </c>
      <c r="J16" s="17" t="s">
        <v>298</v>
      </c>
      <c r="K16" s="16" t="s">
        <v>560</v>
      </c>
      <c r="L16" s="16" t="s">
        <v>561</v>
      </c>
    </row>
    <row r="17" spans="1:12">
      <c r="A17" s="14" t="s">
        <v>7</v>
      </c>
      <c r="B17" s="14" t="s">
        <v>8</v>
      </c>
      <c r="C17" s="14" t="s">
        <v>9</v>
      </c>
      <c r="D17" s="14" t="s">
        <v>10</v>
      </c>
      <c r="E17" s="14" t="s">
        <v>11</v>
      </c>
      <c r="F17" s="14" t="s">
        <v>12</v>
      </c>
      <c r="G17" s="14" t="s">
        <v>13</v>
      </c>
      <c r="H17" s="14">
        <v>1040</v>
      </c>
      <c r="I17" s="14" t="s">
        <v>510</v>
      </c>
      <c r="J17" s="14" t="s">
        <v>300</v>
      </c>
      <c r="K17" s="14" t="s">
        <v>542</v>
      </c>
      <c r="L17" s="33">
        <v>0</v>
      </c>
    </row>
    <row r="18" spans="1:12">
      <c r="A18" s="14" t="s">
        <v>7</v>
      </c>
      <c r="B18" s="14" t="s">
        <v>8</v>
      </c>
      <c r="C18" s="14" t="s">
        <v>9</v>
      </c>
      <c r="D18" s="14" t="s">
        <v>14</v>
      </c>
      <c r="E18" s="14" t="s">
        <v>15</v>
      </c>
      <c r="F18" s="14" t="s">
        <v>12</v>
      </c>
      <c r="G18" s="14" t="s">
        <v>16</v>
      </c>
      <c r="H18" s="14">
        <v>1039</v>
      </c>
      <c r="I18" s="14" t="s">
        <v>510</v>
      </c>
      <c r="J18" s="14" t="s">
        <v>300</v>
      </c>
      <c r="K18" s="14" t="s">
        <v>542</v>
      </c>
      <c r="L18" s="33">
        <v>0</v>
      </c>
    </row>
    <row r="19" spans="1:12">
      <c r="A19" s="14" t="s">
        <v>7</v>
      </c>
      <c r="B19" s="14" t="s">
        <v>8</v>
      </c>
      <c r="C19" s="14" t="s">
        <v>9</v>
      </c>
      <c r="D19" s="14" t="s">
        <v>17</v>
      </c>
      <c r="E19" s="14" t="s">
        <v>18</v>
      </c>
      <c r="F19" s="14" t="s">
        <v>19</v>
      </c>
      <c r="G19" s="14" t="s">
        <v>20</v>
      </c>
      <c r="H19" s="14">
        <v>1031</v>
      </c>
      <c r="I19" s="14" t="s">
        <v>510</v>
      </c>
      <c r="J19" s="14" t="s">
        <v>300</v>
      </c>
      <c r="K19" s="14" t="s">
        <v>542</v>
      </c>
      <c r="L19" s="33">
        <v>0</v>
      </c>
    </row>
    <row r="20" spans="1:12">
      <c r="A20" s="14" t="s">
        <v>7</v>
      </c>
      <c r="B20" s="14" t="s">
        <v>8</v>
      </c>
      <c r="C20" s="14" t="s">
        <v>9</v>
      </c>
      <c r="D20" s="14" t="s">
        <v>21</v>
      </c>
      <c r="E20" s="14" t="s">
        <v>22</v>
      </c>
      <c r="F20" s="14" t="s">
        <v>19</v>
      </c>
      <c r="G20" s="14" t="s">
        <v>23</v>
      </c>
      <c r="H20" s="14">
        <v>1030</v>
      </c>
      <c r="I20" s="14" t="s">
        <v>510</v>
      </c>
      <c r="J20" s="14" t="s">
        <v>300</v>
      </c>
      <c r="K20" s="14" t="s">
        <v>542</v>
      </c>
      <c r="L20" s="33">
        <v>0</v>
      </c>
    </row>
    <row r="21" spans="1:12">
      <c r="A21" s="14" t="s">
        <v>7</v>
      </c>
      <c r="B21" s="14" t="s">
        <v>8</v>
      </c>
      <c r="C21" s="14" t="s">
        <v>9</v>
      </c>
      <c r="D21" s="14" t="s">
        <v>24</v>
      </c>
      <c r="E21" s="14" t="s">
        <v>25</v>
      </c>
      <c r="F21" s="14" t="s">
        <v>19</v>
      </c>
      <c r="G21" s="14" t="s">
        <v>20</v>
      </c>
      <c r="H21" s="14">
        <v>1029</v>
      </c>
      <c r="I21" s="14" t="s">
        <v>510</v>
      </c>
      <c r="J21" s="14" t="s">
        <v>300</v>
      </c>
      <c r="K21" s="14" t="s">
        <v>542</v>
      </c>
      <c r="L21" s="33">
        <v>0</v>
      </c>
    </row>
    <row r="22" spans="1:12">
      <c r="A22" s="14" t="s">
        <v>7</v>
      </c>
      <c r="B22" s="14" t="s">
        <v>8</v>
      </c>
      <c r="C22" s="14" t="s">
        <v>9</v>
      </c>
      <c r="D22" s="14" t="s">
        <v>26</v>
      </c>
      <c r="E22" s="14" t="s">
        <v>27</v>
      </c>
      <c r="F22" s="14" t="s">
        <v>19</v>
      </c>
      <c r="G22" s="14" t="s">
        <v>20</v>
      </c>
      <c r="H22" s="14">
        <v>1020</v>
      </c>
      <c r="I22" s="14" t="s">
        <v>510</v>
      </c>
      <c r="J22" s="14" t="s">
        <v>300</v>
      </c>
      <c r="K22" s="14" t="s">
        <v>542</v>
      </c>
      <c r="L22" s="33">
        <v>0</v>
      </c>
    </row>
    <row r="23" spans="1:12">
      <c r="A23" s="14" t="s">
        <v>7</v>
      </c>
      <c r="B23" s="14" t="s">
        <v>8</v>
      </c>
      <c r="C23" s="14" t="s">
        <v>9</v>
      </c>
      <c r="D23" s="14" t="s">
        <v>28</v>
      </c>
      <c r="E23" s="14" t="s">
        <v>29</v>
      </c>
      <c r="F23" s="14" t="s">
        <v>30</v>
      </c>
      <c r="G23" s="14" t="s">
        <v>20</v>
      </c>
      <c r="H23" s="14">
        <v>1033</v>
      </c>
      <c r="I23" s="14" t="s">
        <v>510</v>
      </c>
      <c r="J23" s="14" t="s">
        <v>300</v>
      </c>
      <c r="K23" s="14" t="s">
        <v>542</v>
      </c>
      <c r="L23" s="33">
        <v>0</v>
      </c>
    </row>
    <row r="24" spans="1:12">
      <c r="A24" s="14" t="s">
        <v>7</v>
      </c>
      <c r="B24" s="14" t="s">
        <v>8</v>
      </c>
      <c r="C24" s="14" t="s">
        <v>9</v>
      </c>
      <c r="D24" s="14" t="s">
        <v>31</v>
      </c>
      <c r="E24" s="14" t="s">
        <v>32</v>
      </c>
      <c r="F24" s="14" t="s">
        <v>30</v>
      </c>
      <c r="G24" s="14" t="s">
        <v>33</v>
      </c>
      <c r="H24" s="14">
        <v>1017</v>
      </c>
      <c r="I24" s="14" t="s">
        <v>511</v>
      </c>
      <c r="J24" s="14" t="s">
        <v>300</v>
      </c>
      <c r="K24" s="14" t="s">
        <v>542</v>
      </c>
      <c r="L24" s="33">
        <v>0</v>
      </c>
    </row>
    <row r="25" spans="1:12">
      <c r="A25" s="14" t="s">
        <v>7</v>
      </c>
      <c r="B25" s="14" t="s">
        <v>8</v>
      </c>
      <c r="C25" s="14" t="s">
        <v>9</v>
      </c>
      <c r="D25" s="14" t="s">
        <v>34</v>
      </c>
      <c r="E25" s="14" t="s">
        <v>35</v>
      </c>
      <c r="F25" s="14" t="s">
        <v>36</v>
      </c>
      <c r="G25" s="14" t="s">
        <v>37</v>
      </c>
      <c r="H25" s="14">
        <v>1036</v>
      </c>
      <c r="I25" s="14" t="s">
        <v>510</v>
      </c>
      <c r="J25" s="14" t="s">
        <v>300</v>
      </c>
      <c r="K25" s="14" t="s">
        <v>542</v>
      </c>
      <c r="L25" s="33">
        <v>0</v>
      </c>
    </row>
    <row r="26" spans="1:12">
      <c r="A26" s="14" t="s">
        <v>7</v>
      </c>
      <c r="B26" s="14" t="s">
        <v>8</v>
      </c>
      <c r="C26" s="14" t="s">
        <v>9</v>
      </c>
      <c r="D26" s="14" t="s">
        <v>38</v>
      </c>
      <c r="E26" s="14" t="s">
        <v>39</v>
      </c>
      <c r="F26" s="14" t="s">
        <v>36</v>
      </c>
      <c r="G26" s="14" t="s">
        <v>40</v>
      </c>
      <c r="H26" s="14">
        <v>1035</v>
      </c>
      <c r="I26" s="14" t="s">
        <v>510</v>
      </c>
      <c r="J26" s="14" t="s">
        <v>300</v>
      </c>
      <c r="K26" s="14" t="s">
        <v>542</v>
      </c>
      <c r="L26" s="33">
        <v>0</v>
      </c>
    </row>
    <row r="27" spans="1:12">
      <c r="A27" s="14" t="s">
        <v>7</v>
      </c>
      <c r="B27" s="14" t="s">
        <v>8</v>
      </c>
      <c r="C27" s="14" t="s">
        <v>9</v>
      </c>
      <c r="D27" s="14" t="s">
        <v>41</v>
      </c>
      <c r="E27" s="14" t="s">
        <v>42</v>
      </c>
      <c r="F27" s="14" t="s">
        <v>36</v>
      </c>
      <c r="G27" s="14" t="s">
        <v>43</v>
      </c>
      <c r="H27" s="14">
        <v>1034</v>
      </c>
      <c r="I27" s="14" t="s">
        <v>511</v>
      </c>
      <c r="J27" s="14" t="s">
        <v>300</v>
      </c>
      <c r="K27" s="14" t="s">
        <v>542</v>
      </c>
      <c r="L27" s="33">
        <v>0</v>
      </c>
    </row>
    <row r="28" spans="1:12">
      <c r="A28" s="14" t="s">
        <v>7</v>
      </c>
      <c r="B28" s="14" t="s">
        <v>8</v>
      </c>
      <c r="C28" s="14" t="s">
        <v>9</v>
      </c>
      <c r="D28" s="14" t="s">
        <v>44</v>
      </c>
      <c r="E28" s="14" t="s">
        <v>45</v>
      </c>
      <c r="F28" s="14" t="s">
        <v>36</v>
      </c>
      <c r="G28" s="14" t="s">
        <v>46</v>
      </c>
      <c r="H28" s="14">
        <v>1025</v>
      </c>
      <c r="I28" s="14" t="s">
        <v>512</v>
      </c>
      <c r="J28" s="14" t="s">
        <v>300</v>
      </c>
      <c r="K28" s="14" t="s">
        <v>542</v>
      </c>
      <c r="L28" s="33">
        <v>0</v>
      </c>
    </row>
    <row r="29" spans="1:12">
      <c r="A29" s="14" t="s">
        <v>7</v>
      </c>
      <c r="B29" s="14" t="s">
        <v>8</v>
      </c>
      <c r="C29" s="14" t="s">
        <v>9</v>
      </c>
      <c r="D29" s="14" t="s">
        <v>47</v>
      </c>
      <c r="E29" s="14" t="s">
        <v>48</v>
      </c>
      <c r="F29" s="14" t="s">
        <v>36</v>
      </c>
      <c r="G29" s="14" t="s">
        <v>49</v>
      </c>
      <c r="H29" s="14">
        <v>445</v>
      </c>
      <c r="I29" s="14" t="s">
        <v>299</v>
      </c>
      <c r="J29" s="14" t="s">
        <v>300</v>
      </c>
      <c r="K29" s="14" t="s">
        <v>542</v>
      </c>
      <c r="L29" s="33">
        <v>0</v>
      </c>
    </row>
    <row r="30" spans="1:12">
      <c r="A30" s="14" t="s">
        <v>7</v>
      </c>
      <c r="B30" s="14" t="s">
        <v>8</v>
      </c>
      <c r="C30" s="14" t="s">
        <v>9</v>
      </c>
      <c r="D30" s="14" t="s">
        <v>50</v>
      </c>
      <c r="E30" s="14" t="s">
        <v>51</v>
      </c>
      <c r="F30" s="14" t="s">
        <v>52</v>
      </c>
      <c r="G30" s="14" t="s">
        <v>20</v>
      </c>
      <c r="H30" s="14">
        <v>1026</v>
      </c>
      <c r="I30" s="14" t="s">
        <v>510</v>
      </c>
      <c r="J30" s="14" t="s">
        <v>300</v>
      </c>
      <c r="K30" s="14" t="s">
        <v>542</v>
      </c>
      <c r="L30" s="33">
        <v>0</v>
      </c>
    </row>
    <row r="31" spans="1:12">
      <c r="A31" s="14" t="s">
        <v>7</v>
      </c>
      <c r="B31" s="14" t="s">
        <v>8</v>
      </c>
      <c r="C31" s="14" t="s">
        <v>9</v>
      </c>
      <c r="D31" s="14" t="s">
        <v>53</v>
      </c>
      <c r="E31" s="14" t="s">
        <v>54</v>
      </c>
      <c r="F31" s="14" t="s">
        <v>55</v>
      </c>
      <c r="G31" s="14" t="s">
        <v>20</v>
      </c>
      <c r="H31" s="14">
        <v>1027</v>
      </c>
      <c r="I31" s="14" t="s">
        <v>510</v>
      </c>
      <c r="J31" s="14" t="s">
        <v>300</v>
      </c>
      <c r="K31" s="14" t="s">
        <v>542</v>
      </c>
      <c r="L31" s="33">
        <v>0</v>
      </c>
    </row>
    <row r="32" spans="1:12">
      <c r="A32" s="14" t="s">
        <v>7</v>
      </c>
      <c r="B32" s="14" t="s">
        <v>8</v>
      </c>
      <c r="C32" s="14" t="s">
        <v>9</v>
      </c>
      <c r="D32" s="14" t="s">
        <v>56</v>
      </c>
      <c r="E32" s="14" t="s">
        <v>57</v>
      </c>
      <c r="F32" s="14" t="s">
        <v>58</v>
      </c>
      <c r="G32" s="14" t="s">
        <v>20</v>
      </c>
      <c r="H32" s="14">
        <v>1028</v>
      </c>
      <c r="I32" s="14" t="s">
        <v>510</v>
      </c>
      <c r="J32" s="14" t="s">
        <v>300</v>
      </c>
      <c r="K32" s="14" t="s">
        <v>542</v>
      </c>
      <c r="L32" s="33">
        <v>0</v>
      </c>
    </row>
    <row r="33" spans="1:12">
      <c r="A33" s="14" t="s">
        <v>7</v>
      </c>
      <c r="B33" s="14" t="s">
        <v>8</v>
      </c>
      <c r="C33" s="14" t="s">
        <v>9</v>
      </c>
      <c r="D33" s="14" t="s">
        <v>59</v>
      </c>
      <c r="E33" s="14" t="s">
        <v>60</v>
      </c>
      <c r="F33" s="14" t="s">
        <v>61</v>
      </c>
      <c r="G33" s="14" t="s">
        <v>20</v>
      </c>
      <c r="H33" s="14">
        <v>1024</v>
      </c>
      <c r="I33" s="14" t="s">
        <v>510</v>
      </c>
      <c r="J33" s="14" t="s">
        <v>300</v>
      </c>
      <c r="K33" s="14" t="s">
        <v>542</v>
      </c>
      <c r="L33" s="33">
        <v>0</v>
      </c>
    </row>
    <row r="34" spans="1:12">
      <c r="A34" s="14" t="s">
        <v>7</v>
      </c>
      <c r="B34" s="14" t="s">
        <v>8</v>
      </c>
      <c r="C34" s="14" t="s">
        <v>9</v>
      </c>
      <c r="D34" s="14" t="s">
        <v>62</v>
      </c>
      <c r="E34" s="14" t="s">
        <v>63</v>
      </c>
      <c r="F34" s="14" t="s">
        <v>64</v>
      </c>
      <c r="G34" s="14" t="s">
        <v>20</v>
      </c>
      <c r="H34" s="14">
        <v>1023</v>
      </c>
      <c r="I34" s="14" t="s">
        <v>510</v>
      </c>
      <c r="J34" s="14" t="s">
        <v>300</v>
      </c>
      <c r="K34" s="14" t="s">
        <v>542</v>
      </c>
      <c r="L34" s="33">
        <v>0</v>
      </c>
    </row>
    <row r="35" spans="1:12">
      <c r="A35" s="14" t="s">
        <v>7</v>
      </c>
      <c r="B35" s="14" t="s">
        <v>8</v>
      </c>
      <c r="C35" s="14" t="s">
        <v>9</v>
      </c>
      <c r="D35" s="14" t="s">
        <v>65</v>
      </c>
      <c r="E35" s="14" t="s">
        <v>66</v>
      </c>
      <c r="F35" s="14" t="s">
        <v>67</v>
      </c>
      <c r="G35" s="14" t="s">
        <v>20</v>
      </c>
      <c r="H35" s="14">
        <v>1019</v>
      </c>
      <c r="I35" s="14" t="s">
        <v>510</v>
      </c>
      <c r="J35" s="14" t="s">
        <v>300</v>
      </c>
      <c r="K35" s="14" t="s">
        <v>542</v>
      </c>
      <c r="L35" s="33">
        <v>0</v>
      </c>
    </row>
    <row r="36" spans="1:12">
      <c r="A36" s="14" t="s">
        <v>7</v>
      </c>
      <c r="B36" s="14" t="s">
        <v>8</v>
      </c>
      <c r="C36" s="14" t="s">
        <v>9</v>
      </c>
      <c r="D36" s="14" t="s">
        <v>68</v>
      </c>
      <c r="E36" s="14" t="s">
        <v>69</v>
      </c>
      <c r="F36" s="14" t="s">
        <v>67</v>
      </c>
      <c r="G36" s="14" t="s">
        <v>70</v>
      </c>
      <c r="H36" s="14">
        <v>1016</v>
      </c>
      <c r="I36" s="14" t="s">
        <v>513</v>
      </c>
      <c r="J36" s="14" t="s">
        <v>514</v>
      </c>
      <c r="K36" s="14" t="s">
        <v>542</v>
      </c>
      <c r="L36" s="33">
        <v>0</v>
      </c>
    </row>
    <row r="37" spans="1:12">
      <c r="A37" s="14" t="s">
        <v>7</v>
      </c>
      <c r="B37" s="14" t="s">
        <v>8</v>
      </c>
      <c r="C37" s="14" t="s">
        <v>9</v>
      </c>
      <c r="D37" s="14" t="s">
        <v>71</v>
      </c>
      <c r="E37" s="14" t="s">
        <v>72</v>
      </c>
      <c r="F37" s="14" t="s">
        <v>73</v>
      </c>
      <c r="G37" s="14" t="s">
        <v>20</v>
      </c>
      <c r="H37" s="14">
        <v>1032</v>
      </c>
      <c r="I37" s="14" t="s">
        <v>510</v>
      </c>
      <c r="J37" s="14" t="s">
        <v>300</v>
      </c>
      <c r="K37" s="14" t="s">
        <v>542</v>
      </c>
      <c r="L37" s="33">
        <v>0</v>
      </c>
    </row>
    <row r="38" spans="1:12">
      <c r="A38" s="14" t="s">
        <v>7</v>
      </c>
      <c r="B38" s="14" t="s">
        <v>8</v>
      </c>
      <c r="C38" s="14" t="s">
        <v>9</v>
      </c>
      <c r="D38" s="14" t="s">
        <v>74</v>
      </c>
      <c r="E38" s="14" t="s">
        <v>75</v>
      </c>
      <c r="F38" s="14" t="s">
        <v>76</v>
      </c>
      <c r="G38" s="14" t="s">
        <v>77</v>
      </c>
      <c r="H38" s="14">
        <v>1038</v>
      </c>
      <c r="I38" s="14" t="s">
        <v>510</v>
      </c>
      <c r="J38" s="14" t="s">
        <v>300</v>
      </c>
      <c r="K38" s="14" t="s">
        <v>542</v>
      </c>
      <c r="L38" s="33">
        <v>0</v>
      </c>
    </row>
    <row r="39" spans="1:12">
      <c r="A39" s="14" t="s">
        <v>7</v>
      </c>
      <c r="B39" s="14" t="s">
        <v>8</v>
      </c>
      <c r="C39" s="14" t="s">
        <v>9</v>
      </c>
      <c r="D39" s="14" t="s">
        <v>78</v>
      </c>
      <c r="E39" s="14" t="s">
        <v>79</v>
      </c>
      <c r="F39" s="14" t="s">
        <v>80</v>
      </c>
      <c r="G39" s="14" t="s">
        <v>81</v>
      </c>
      <c r="H39" s="15">
        <v>1018</v>
      </c>
      <c r="I39" s="14" t="s">
        <v>299</v>
      </c>
      <c r="J39" s="14" t="s">
        <v>300</v>
      </c>
      <c r="K39" s="14" t="s">
        <v>542</v>
      </c>
      <c r="L39" s="33">
        <v>0</v>
      </c>
    </row>
    <row r="40" spans="1:12">
      <c r="A40" s="14" t="s">
        <v>82</v>
      </c>
      <c r="B40" s="14" t="s">
        <v>83</v>
      </c>
      <c r="C40" s="14" t="s">
        <v>84</v>
      </c>
      <c r="D40" s="14" t="s">
        <v>85</v>
      </c>
      <c r="E40" s="14" t="s">
        <v>86</v>
      </c>
      <c r="F40" s="14" t="s">
        <v>87</v>
      </c>
      <c r="G40" s="14" t="s">
        <v>88</v>
      </c>
      <c r="H40" s="14">
        <v>481</v>
      </c>
      <c r="I40" s="14" t="s">
        <v>515</v>
      </c>
      <c r="J40" s="14" t="s">
        <v>516</v>
      </c>
      <c r="K40" s="14" t="s">
        <v>542</v>
      </c>
      <c r="L40" s="33">
        <v>0</v>
      </c>
    </row>
    <row r="41" spans="1:12">
      <c r="A41" s="14" t="s">
        <v>82</v>
      </c>
      <c r="B41" s="14" t="s">
        <v>83</v>
      </c>
      <c r="C41" s="14" t="s">
        <v>84</v>
      </c>
      <c r="D41" s="14" t="s">
        <v>89</v>
      </c>
      <c r="E41" s="14" t="s">
        <v>90</v>
      </c>
      <c r="F41" s="14" t="s">
        <v>87</v>
      </c>
      <c r="G41" s="14" t="s">
        <v>91</v>
      </c>
      <c r="H41" s="14">
        <v>552</v>
      </c>
      <c r="I41" s="14" t="s">
        <v>515</v>
      </c>
      <c r="J41" s="14" t="s">
        <v>517</v>
      </c>
      <c r="K41" s="14" t="s">
        <v>542</v>
      </c>
      <c r="L41" s="33">
        <v>0</v>
      </c>
    </row>
    <row r="42" spans="1:12">
      <c r="A42" s="14" t="s">
        <v>82</v>
      </c>
      <c r="B42" s="14" t="s">
        <v>83</v>
      </c>
      <c r="C42" s="14" t="s">
        <v>84</v>
      </c>
      <c r="D42" s="14" t="s">
        <v>92</v>
      </c>
      <c r="E42" s="14" t="s">
        <v>93</v>
      </c>
      <c r="F42" s="14" t="s">
        <v>94</v>
      </c>
      <c r="G42" s="14" t="s">
        <v>95</v>
      </c>
      <c r="H42" s="14">
        <v>619</v>
      </c>
      <c r="I42" s="14" t="s">
        <v>299</v>
      </c>
      <c r="J42" s="14" t="s">
        <v>300</v>
      </c>
      <c r="K42" s="14" t="s">
        <v>542</v>
      </c>
      <c r="L42" s="33">
        <v>0</v>
      </c>
    </row>
    <row r="43" spans="1:12">
      <c r="A43" s="14" t="s">
        <v>82</v>
      </c>
      <c r="B43" s="14" t="s">
        <v>83</v>
      </c>
      <c r="C43" s="14" t="s">
        <v>84</v>
      </c>
      <c r="D43" s="14" t="s">
        <v>96</v>
      </c>
      <c r="E43" s="14" t="s">
        <v>97</v>
      </c>
      <c r="F43" s="14" t="s">
        <v>94</v>
      </c>
      <c r="G43" s="14" t="s">
        <v>98</v>
      </c>
      <c r="H43" s="15">
        <v>673</v>
      </c>
      <c r="I43" s="14" t="s">
        <v>299</v>
      </c>
      <c r="J43" s="14" t="s">
        <v>300</v>
      </c>
      <c r="K43" s="14" t="s">
        <v>542</v>
      </c>
      <c r="L43" s="33">
        <v>0</v>
      </c>
    </row>
    <row r="44" spans="1:12">
      <c r="A44" s="14" t="s">
        <v>82</v>
      </c>
      <c r="B44" s="14" t="s">
        <v>83</v>
      </c>
      <c r="C44" s="14" t="s">
        <v>84</v>
      </c>
      <c r="D44" s="14" t="s">
        <v>99</v>
      </c>
      <c r="E44" s="14" t="s">
        <v>100</v>
      </c>
      <c r="F44" s="14" t="s">
        <v>87</v>
      </c>
      <c r="G44" s="14" t="s">
        <v>101</v>
      </c>
      <c r="H44" s="14">
        <v>679</v>
      </c>
      <c r="I44" s="14" t="s">
        <v>515</v>
      </c>
      <c r="J44" s="14" t="s">
        <v>518</v>
      </c>
      <c r="K44" s="14" t="s">
        <v>542</v>
      </c>
      <c r="L44" s="33">
        <v>0</v>
      </c>
    </row>
    <row r="45" spans="1:12">
      <c r="A45" s="14" t="s">
        <v>82</v>
      </c>
      <c r="B45" s="14" t="s">
        <v>83</v>
      </c>
      <c r="C45" s="14" t="s">
        <v>84</v>
      </c>
      <c r="D45" s="14" t="s">
        <v>102</v>
      </c>
      <c r="E45" s="14" t="s">
        <v>103</v>
      </c>
      <c r="F45" s="14" t="s">
        <v>94</v>
      </c>
      <c r="G45" s="14" t="s">
        <v>104</v>
      </c>
      <c r="H45" s="14">
        <v>715</v>
      </c>
      <c r="I45" s="14" t="s">
        <v>299</v>
      </c>
      <c r="J45" s="14" t="s">
        <v>300</v>
      </c>
      <c r="K45" s="14" t="s">
        <v>542</v>
      </c>
      <c r="L45" s="33">
        <v>0</v>
      </c>
    </row>
    <row r="46" spans="1:12">
      <c r="A46" s="14" t="s">
        <v>82</v>
      </c>
      <c r="B46" s="14" t="s">
        <v>83</v>
      </c>
      <c r="C46" s="14" t="s">
        <v>84</v>
      </c>
      <c r="D46" s="14" t="s">
        <v>105</v>
      </c>
      <c r="E46" s="14" t="s">
        <v>106</v>
      </c>
      <c r="F46" s="14" t="s">
        <v>87</v>
      </c>
      <c r="G46" s="14" t="s">
        <v>107</v>
      </c>
      <c r="H46" s="14">
        <v>749</v>
      </c>
      <c r="I46" s="14" t="s">
        <v>515</v>
      </c>
      <c r="J46" s="14" t="s">
        <v>519</v>
      </c>
      <c r="K46" s="14" t="s">
        <v>542</v>
      </c>
      <c r="L46" s="33">
        <v>0</v>
      </c>
    </row>
    <row r="47" spans="1:12">
      <c r="A47" s="14" t="s">
        <v>82</v>
      </c>
      <c r="B47" s="14" t="s">
        <v>83</v>
      </c>
      <c r="C47" s="14" t="s">
        <v>84</v>
      </c>
      <c r="D47" s="14" t="s">
        <v>108</v>
      </c>
      <c r="E47" s="14" t="s">
        <v>109</v>
      </c>
      <c r="F47" s="14" t="s">
        <v>87</v>
      </c>
      <c r="G47" s="14" t="s">
        <v>110</v>
      </c>
      <c r="H47" s="14">
        <v>839</v>
      </c>
      <c r="I47" s="14" t="s">
        <v>520</v>
      </c>
      <c r="J47" s="14" t="s">
        <v>521</v>
      </c>
      <c r="K47" s="14" t="s">
        <v>542</v>
      </c>
      <c r="L47" s="33">
        <v>0</v>
      </c>
    </row>
    <row r="48" spans="1:12">
      <c r="A48" s="14" t="s">
        <v>82</v>
      </c>
      <c r="B48" s="14" t="s">
        <v>83</v>
      </c>
      <c r="C48" s="14" t="s">
        <v>84</v>
      </c>
      <c r="D48" s="14" t="s">
        <v>111</v>
      </c>
      <c r="E48" s="14" t="s">
        <v>112</v>
      </c>
      <c r="F48" s="14" t="s">
        <v>87</v>
      </c>
      <c r="G48" s="14" t="s">
        <v>113</v>
      </c>
      <c r="H48" s="14">
        <v>842</v>
      </c>
      <c r="I48" s="14" t="s">
        <v>520</v>
      </c>
      <c r="J48" s="14" t="s">
        <v>522</v>
      </c>
      <c r="K48" s="14" t="s">
        <v>542</v>
      </c>
      <c r="L48" s="33">
        <v>0</v>
      </c>
    </row>
    <row r="49" spans="1:12">
      <c r="A49" s="14" t="s">
        <v>82</v>
      </c>
      <c r="B49" s="14" t="s">
        <v>83</v>
      </c>
      <c r="C49" s="14" t="s">
        <v>84</v>
      </c>
      <c r="D49" s="14" t="s">
        <v>114</v>
      </c>
      <c r="E49" s="14" t="s">
        <v>115</v>
      </c>
      <c r="F49" s="14" t="s">
        <v>87</v>
      </c>
      <c r="G49" s="14" t="s">
        <v>116</v>
      </c>
      <c r="H49" s="14">
        <v>843</v>
      </c>
      <c r="I49" s="14" t="s">
        <v>520</v>
      </c>
      <c r="J49" s="14" t="s">
        <v>523</v>
      </c>
      <c r="K49" s="14" t="s">
        <v>542</v>
      </c>
      <c r="L49" s="33">
        <v>0</v>
      </c>
    </row>
    <row r="50" spans="1:12">
      <c r="A50" s="14" t="s">
        <v>82</v>
      </c>
      <c r="B50" s="14" t="s">
        <v>83</v>
      </c>
      <c r="C50" s="14" t="s">
        <v>84</v>
      </c>
      <c r="D50" s="14" t="s">
        <v>47</v>
      </c>
      <c r="E50" s="14" t="s">
        <v>48</v>
      </c>
      <c r="F50" s="14" t="s">
        <v>94</v>
      </c>
      <c r="G50" s="14" t="s">
        <v>49</v>
      </c>
      <c r="H50" s="14">
        <v>445</v>
      </c>
      <c r="I50" s="14" t="s">
        <v>299</v>
      </c>
      <c r="J50" s="14" t="s">
        <v>300</v>
      </c>
      <c r="K50" s="14" t="s">
        <v>542</v>
      </c>
      <c r="L50" s="33">
        <v>0</v>
      </c>
    </row>
    <row r="51" spans="1:12">
      <c r="A51" s="14" t="s">
        <v>82</v>
      </c>
      <c r="B51" s="14" t="s">
        <v>83</v>
      </c>
      <c r="C51" s="14" t="s">
        <v>117</v>
      </c>
      <c r="D51" s="14" t="s">
        <v>118</v>
      </c>
      <c r="E51" s="14" t="s">
        <v>119</v>
      </c>
      <c r="F51" s="14" t="s">
        <v>120</v>
      </c>
      <c r="G51" s="14" t="s">
        <v>121</v>
      </c>
      <c r="H51" s="14">
        <v>173</v>
      </c>
      <c r="I51" s="14" t="s">
        <v>299</v>
      </c>
      <c r="J51" s="14" t="s">
        <v>300</v>
      </c>
      <c r="K51" s="14" t="s">
        <v>542</v>
      </c>
      <c r="L51" s="33">
        <v>0</v>
      </c>
    </row>
    <row r="52" spans="1:12">
      <c r="A52" s="14" t="s">
        <v>82</v>
      </c>
      <c r="B52" s="14" t="s">
        <v>83</v>
      </c>
      <c r="C52" s="14" t="s">
        <v>117</v>
      </c>
      <c r="D52" s="14" t="s">
        <v>122</v>
      </c>
      <c r="E52" s="14" t="s">
        <v>123</v>
      </c>
      <c r="F52" s="14" t="s">
        <v>120</v>
      </c>
      <c r="G52" s="14" t="s">
        <v>124</v>
      </c>
      <c r="H52" s="14">
        <v>180</v>
      </c>
      <c r="I52" s="14" t="s">
        <v>299</v>
      </c>
      <c r="J52" s="14" t="s">
        <v>300</v>
      </c>
      <c r="K52" s="14" t="s">
        <v>542</v>
      </c>
      <c r="L52" s="33">
        <v>0</v>
      </c>
    </row>
    <row r="53" spans="1:12">
      <c r="A53" s="14" t="s">
        <v>82</v>
      </c>
      <c r="B53" s="14" t="s">
        <v>83</v>
      </c>
      <c r="C53" s="14" t="s">
        <v>117</v>
      </c>
      <c r="D53" s="14" t="s">
        <v>125</v>
      </c>
      <c r="E53" s="14" t="s">
        <v>126</v>
      </c>
      <c r="F53" s="14" t="s">
        <v>120</v>
      </c>
      <c r="G53" s="14" t="s">
        <v>127</v>
      </c>
      <c r="H53" s="14">
        <v>181</v>
      </c>
      <c r="I53" s="14" t="s">
        <v>299</v>
      </c>
      <c r="J53" s="14" t="s">
        <v>300</v>
      </c>
      <c r="K53" s="14" t="s">
        <v>542</v>
      </c>
      <c r="L53" s="33">
        <v>0</v>
      </c>
    </row>
    <row r="54" spans="1:12">
      <c r="A54" s="14" t="s">
        <v>82</v>
      </c>
      <c r="B54" s="14" t="s">
        <v>83</v>
      </c>
      <c r="C54" s="14" t="s">
        <v>117</v>
      </c>
      <c r="D54" s="14" t="s">
        <v>128</v>
      </c>
      <c r="E54" s="14" t="s">
        <v>129</v>
      </c>
      <c r="F54" s="14" t="s">
        <v>120</v>
      </c>
      <c r="G54" s="14" t="s">
        <v>130</v>
      </c>
      <c r="H54" s="14">
        <v>199</v>
      </c>
      <c r="I54" s="14" t="s">
        <v>464</v>
      </c>
      <c r="J54" s="14" t="s">
        <v>460</v>
      </c>
      <c r="K54" s="14" t="s">
        <v>542</v>
      </c>
      <c r="L54" s="33">
        <v>0</v>
      </c>
    </row>
    <row r="55" spans="1:12">
      <c r="A55" s="14" t="s">
        <v>82</v>
      </c>
      <c r="B55" s="14" t="s">
        <v>83</v>
      </c>
      <c r="C55" s="14" t="s">
        <v>117</v>
      </c>
      <c r="D55" s="14" t="s">
        <v>131</v>
      </c>
      <c r="E55" s="14" t="s">
        <v>132</v>
      </c>
      <c r="F55" s="14" t="s">
        <v>133</v>
      </c>
      <c r="G55" s="14" t="s">
        <v>134</v>
      </c>
      <c r="H55" s="14">
        <v>215</v>
      </c>
      <c r="I55" s="14" t="s">
        <v>524</v>
      </c>
      <c r="J55" s="14" t="s">
        <v>525</v>
      </c>
      <c r="K55" s="14" t="s">
        <v>542</v>
      </c>
      <c r="L55" s="33">
        <v>0</v>
      </c>
    </row>
    <row r="56" spans="1:12">
      <c r="A56" s="14" t="s">
        <v>82</v>
      </c>
      <c r="B56" s="14" t="s">
        <v>83</v>
      </c>
      <c r="C56" s="14" t="s">
        <v>117</v>
      </c>
      <c r="D56" s="14" t="s">
        <v>135</v>
      </c>
      <c r="E56" s="14" t="s">
        <v>136</v>
      </c>
      <c r="F56" s="14" t="s">
        <v>133</v>
      </c>
      <c r="G56" s="14" t="s">
        <v>137</v>
      </c>
      <c r="H56" s="14">
        <v>221</v>
      </c>
      <c r="I56" s="14" t="s">
        <v>524</v>
      </c>
      <c r="J56" s="14" t="s">
        <v>526</v>
      </c>
      <c r="K56" s="14" t="s">
        <v>542</v>
      </c>
      <c r="L56" s="33">
        <v>0</v>
      </c>
    </row>
    <row r="57" spans="1:12">
      <c r="A57" s="14" t="s">
        <v>82</v>
      </c>
      <c r="B57" s="14" t="s">
        <v>83</v>
      </c>
      <c r="C57" s="14" t="s">
        <v>117</v>
      </c>
      <c r="D57" s="14" t="s">
        <v>138</v>
      </c>
      <c r="E57" s="14" t="s">
        <v>139</v>
      </c>
      <c r="F57" s="14" t="s">
        <v>133</v>
      </c>
      <c r="G57" s="14" t="s">
        <v>140</v>
      </c>
      <c r="H57" s="14">
        <v>223</v>
      </c>
      <c r="I57" s="14" t="s">
        <v>524</v>
      </c>
      <c r="J57" s="14" t="s">
        <v>527</v>
      </c>
      <c r="K57" s="14" t="s">
        <v>542</v>
      </c>
      <c r="L57" s="33">
        <v>0</v>
      </c>
    </row>
    <row r="58" spans="1:12">
      <c r="A58" s="14" t="s">
        <v>82</v>
      </c>
      <c r="B58" s="14" t="s">
        <v>83</v>
      </c>
      <c r="C58" s="14" t="s">
        <v>117</v>
      </c>
      <c r="D58" s="14" t="s">
        <v>141</v>
      </c>
      <c r="E58" s="14" t="s">
        <v>142</v>
      </c>
      <c r="F58" s="14" t="s">
        <v>133</v>
      </c>
      <c r="G58" s="14" t="s">
        <v>143</v>
      </c>
      <c r="H58" s="14">
        <v>436</v>
      </c>
      <c r="I58" s="14" t="s">
        <v>528</v>
      </c>
      <c r="J58" s="14" t="s">
        <v>529</v>
      </c>
      <c r="K58" s="14" t="s">
        <v>542</v>
      </c>
      <c r="L58" s="33">
        <v>0</v>
      </c>
    </row>
    <row r="59" spans="1:12">
      <c r="A59" s="14" t="s">
        <v>82</v>
      </c>
      <c r="B59" s="14" t="s">
        <v>83</v>
      </c>
      <c r="C59" s="14" t="s">
        <v>117</v>
      </c>
      <c r="D59" s="14" t="s">
        <v>144</v>
      </c>
      <c r="E59" s="14" t="s">
        <v>145</v>
      </c>
      <c r="F59" s="14" t="s">
        <v>146</v>
      </c>
      <c r="G59" s="14" t="s">
        <v>147</v>
      </c>
      <c r="H59" s="14">
        <v>439</v>
      </c>
      <c r="I59" s="14" t="s">
        <v>299</v>
      </c>
      <c r="J59" s="14" t="s">
        <v>300</v>
      </c>
      <c r="K59" s="14" t="s">
        <v>542</v>
      </c>
      <c r="L59" s="33">
        <v>0</v>
      </c>
    </row>
    <row r="60" spans="1:12">
      <c r="A60" s="14" t="s">
        <v>82</v>
      </c>
      <c r="B60" s="14" t="s">
        <v>83</v>
      </c>
      <c r="C60" s="14" t="s">
        <v>117</v>
      </c>
      <c r="D60" s="14" t="s">
        <v>148</v>
      </c>
      <c r="E60" s="14" t="s">
        <v>149</v>
      </c>
      <c r="F60" s="14" t="s">
        <v>120</v>
      </c>
      <c r="G60" s="14" t="s">
        <v>121</v>
      </c>
      <c r="H60" s="14">
        <v>536</v>
      </c>
      <c r="I60" s="14" t="s">
        <v>299</v>
      </c>
      <c r="J60" s="14" t="s">
        <v>300</v>
      </c>
      <c r="K60" s="14" t="s">
        <v>542</v>
      </c>
      <c r="L60" s="33">
        <v>0</v>
      </c>
    </row>
    <row r="61" spans="1:12">
      <c r="A61" s="14" t="s">
        <v>82</v>
      </c>
      <c r="B61" s="14" t="s">
        <v>83</v>
      </c>
      <c r="C61" s="14" t="s">
        <v>117</v>
      </c>
      <c r="D61" s="14" t="s">
        <v>150</v>
      </c>
      <c r="E61" s="14" t="s">
        <v>151</v>
      </c>
      <c r="F61" s="14" t="s">
        <v>120</v>
      </c>
      <c r="G61" s="14" t="s">
        <v>121</v>
      </c>
      <c r="H61" s="14">
        <v>545</v>
      </c>
      <c r="I61" s="14" t="s">
        <v>299</v>
      </c>
      <c r="J61" s="14" t="s">
        <v>300</v>
      </c>
      <c r="K61" s="14" t="s">
        <v>542</v>
      </c>
      <c r="L61" s="33">
        <v>0</v>
      </c>
    </row>
    <row r="62" spans="1:12">
      <c r="A62" s="14" t="s">
        <v>82</v>
      </c>
      <c r="B62" s="14" t="s">
        <v>83</v>
      </c>
      <c r="C62" s="14" t="s">
        <v>117</v>
      </c>
      <c r="D62" s="14" t="s">
        <v>152</v>
      </c>
      <c r="E62" s="14" t="s">
        <v>153</v>
      </c>
      <c r="F62" s="14" t="s">
        <v>146</v>
      </c>
      <c r="G62" s="14" t="s">
        <v>154</v>
      </c>
      <c r="H62" s="14">
        <v>577</v>
      </c>
      <c r="I62" s="14" t="s">
        <v>530</v>
      </c>
      <c r="J62" s="14" t="s">
        <v>531</v>
      </c>
      <c r="K62" s="14" t="s">
        <v>542</v>
      </c>
      <c r="L62" s="33">
        <v>0</v>
      </c>
    </row>
    <row r="63" spans="1:12">
      <c r="A63" s="14" t="s">
        <v>82</v>
      </c>
      <c r="B63" s="14" t="s">
        <v>83</v>
      </c>
      <c r="C63" s="14" t="s">
        <v>117</v>
      </c>
      <c r="D63" s="14" t="s">
        <v>155</v>
      </c>
      <c r="E63" s="14" t="s">
        <v>156</v>
      </c>
      <c r="F63" s="14" t="s">
        <v>120</v>
      </c>
      <c r="G63" s="14" t="s">
        <v>121</v>
      </c>
      <c r="H63" s="14">
        <v>644</v>
      </c>
      <c r="I63" s="14" t="s">
        <v>299</v>
      </c>
      <c r="J63" s="14" t="s">
        <v>300</v>
      </c>
      <c r="K63" s="14" t="s">
        <v>542</v>
      </c>
      <c r="L63" s="33">
        <v>0</v>
      </c>
    </row>
    <row r="64" spans="1:12">
      <c r="A64" s="14" t="s">
        <v>82</v>
      </c>
      <c r="B64" s="14" t="s">
        <v>83</v>
      </c>
      <c r="C64" s="14" t="s">
        <v>117</v>
      </c>
      <c r="D64" s="14" t="s">
        <v>157</v>
      </c>
      <c r="E64" s="14" t="s">
        <v>158</v>
      </c>
      <c r="F64" s="14" t="s">
        <v>120</v>
      </c>
      <c r="G64" s="14" t="s">
        <v>121</v>
      </c>
      <c r="H64" s="14">
        <v>647</v>
      </c>
      <c r="I64" s="14" t="s">
        <v>299</v>
      </c>
      <c r="J64" s="14" t="s">
        <v>300</v>
      </c>
      <c r="K64" s="14" t="s">
        <v>542</v>
      </c>
      <c r="L64" s="33">
        <v>0</v>
      </c>
    </row>
    <row r="65" spans="1:12">
      <c r="A65" s="14" t="s">
        <v>82</v>
      </c>
      <c r="B65" s="14" t="s">
        <v>83</v>
      </c>
      <c r="C65" s="14" t="s">
        <v>117</v>
      </c>
      <c r="D65" s="14" t="s">
        <v>159</v>
      </c>
      <c r="E65" s="14" t="s">
        <v>160</v>
      </c>
      <c r="F65" s="14" t="s">
        <v>120</v>
      </c>
      <c r="G65" s="14" t="s">
        <v>161</v>
      </c>
      <c r="H65" s="15">
        <v>674</v>
      </c>
      <c r="I65" s="14" t="s">
        <v>299</v>
      </c>
      <c r="J65" s="14" t="s">
        <v>300</v>
      </c>
      <c r="K65" s="14" t="s">
        <v>542</v>
      </c>
      <c r="L65" s="33">
        <v>0</v>
      </c>
    </row>
    <row r="66" spans="1:12">
      <c r="A66" s="14" t="s">
        <v>82</v>
      </c>
      <c r="B66" s="14" t="s">
        <v>83</v>
      </c>
      <c r="C66" s="14" t="s">
        <v>117</v>
      </c>
      <c r="D66" s="14" t="s">
        <v>162</v>
      </c>
      <c r="E66" s="14" t="s">
        <v>163</v>
      </c>
      <c r="F66" s="14" t="s">
        <v>120</v>
      </c>
      <c r="G66" s="14" t="s">
        <v>164</v>
      </c>
      <c r="H66" s="14">
        <v>704</v>
      </c>
      <c r="I66" s="14" t="s">
        <v>299</v>
      </c>
      <c r="J66" s="14" t="s">
        <v>300</v>
      </c>
      <c r="K66" s="14" t="s">
        <v>542</v>
      </c>
      <c r="L66" s="33">
        <v>0</v>
      </c>
    </row>
    <row r="67" spans="1:12">
      <c r="A67" s="14" t="s">
        <v>82</v>
      </c>
      <c r="B67" s="14" t="s">
        <v>83</v>
      </c>
      <c r="C67" s="14" t="s">
        <v>117</v>
      </c>
      <c r="D67" s="14" t="s">
        <v>165</v>
      </c>
      <c r="E67" s="14" t="s">
        <v>166</v>
      </c>
      <c r="F67" s="14" t="s">
        <v>120</v>
      </c>
      <c r="G67" s="14" t="s">
        <v>167</v>
      </c>
      <c r="H67" s="14">
        <v>766</v>
      </c>
      <c r="I67" s="14" t="s">
        <v>530</v>
      </c>
      <c r="J67" s="14" t="s">
        <v>531</v>
      </c>
      <c r="K67" s="14" t="s">
        <v>542</v>
      </c>
      <c r="L67" s="33">
        <v>0</v>
      </c>
    </row>
    <row r="68" spans="1:12">
      <c r="A68" s="14" t="s">
        <v>82</v>
      </c>
      <c r="B68" s="14" t="s">
        <v>83</v>
      </c>
      <c r="C68" s="14" t="s">
        <v>117</v>
      </c>
      <c r="D68" s="14" t="s">
        <v>168</v>
      </c>
      <c r="E68" s="14" t="s">
        <v>169</v>
      </c>
      <c r="F68" s="14" t="s">
        <v>120</v>
      </c>
      <c r="G68" s="14" t="s">
        <v>121</v>
      </c>
      <c r="H68" s="14">
        <v>774</v>
      </c>
      <c r="I68" s="14" t="s">
        <v>299</v>
      </c>
      <c r="J68" s="14" t="s">
        <v>300</v>
      </c>
      <c r="K68" s="14" t="s">
        <v>542</v>
      </c>
      <c r="L68" s="33">
        <v>0</v>
      </c>
    </row>
    <row r="69" spans="1:12">
      <c r="A69" s="14" t="s">
        <v>82</v>
      </c>
      <c r="B69" s="14" t="s">
        <v>83</v>
      </c>
      <c r="C69" s="14" t="s">
        <v>117</v>
      </c>
      <c r="D69" s="14" t="s">
        <v>170</v>
      </c>
      <c r="E69" s="14" t="s">
        <v>171</v>
      </c>
      <c r="F69" s="14" t="s">
        <v>120</v>
      </c>
      <c r="G69" s="14" t="s">
        <v>172</v>
      </c>
      <c r="H69" s="14">
        <v>815</v>
      </c>
      <c r="I69" s="14" t="s">
        <v>299</v>
      </c>
      <c r="J69" s="14" t="s">
        <v>300</v>
      </c>
      <c r="K69" s="14" t="s">
        <v>542</v>
      </c>
      <c r="L69" s="33">
        <v>0</v>
      </c>
    </row>
    <row r="70" spans="1:12">
      <c r="A70" s="14" t="s">
        <v>82</v>
      </c>
      <c r="B70" s="14" t="s">
        <v>83</v>
      </c>
      <c r="C70" s="14" t="s">
        <v>117</v>
      </c>
      <c r="D70" s="14" t="s">
        <v>173</v>
      </c>
      <c r="E70" s="14" t="s">
        <v>174</v>
      </c>
      <c r="F70" s="14" t="s">
        <v>120</v>
      </c>
      <c r="G70" s="14" t="s">
        <v>175</v>
      </c>
      <c r="H70" s="14">
        <v>816</v>
      </c>
      <c r="I70" s="14" t="s">
        <v>299</v>
      </c>
      <c r="J70" s="14" t="s">
        <v>300</v>
      </c>
      <c r="K70" s="14" t="s">
        <v>542</v>
      </c>
      <c r="L70" s="33">
        <v>0</v>
      </c>
    </row>
    <row r="71" spans="1:12">
      <c r="A71" s="14" t="s">
        <v>82</v>
      </c>
      <c r="B71" s="14" t="s">
        <v>83</v>
      </c>
      <c r="C71" s="14" t="s">
        <v>117</v>
      </c>
      <c r="D71" s="14" t="s">
        <v>176</v>
      </c>
      <c r="E71" s="14" t="s">
        <v>177</v>
      </c>
      <c r="F71" s="14" t="s">
        <v>133</v>
      </c>
      <c r="G71" s="14" t="s">
        <v>178</v>
      </c>
      <c r="H71" s="14">
        <v>830</v>
      </c>
      <c r="I71" s="14" t="s">
        <v>532</v>
      </c>
      <c r="J71" s="14" t="s">
        <v>300</v>
      </c>
      <c r="K71" s="14" t="s">
        <v>542</v>
      </c>
      <c r="L71" s="33">
        <v>0</v>
      </c>
    </row>
    <row r="72" spans="1:12">
      <c r="A72" s="14" t="s">
        <v>82</v>
      </c>
      <c r="B72" s="14" t="s">
        <v>83</v>
      </c>
      <c r="C72" s="14" t="s">
        <v>117</v>
      </c>
      <c r="D72" s="14" t="s">
        <v>179</v>
      </c>
      <c r="E72" s="14" t="s">
        <v>180</v>
      </c>
      <c r="F72" s="14" t="s">
        <v>120</v>
      </c>
      <c r="G72" s="14" t="s">
        <v>181</v>
      </c>
      <c r="H72" s="14">
        <v>881</v>
      </c>
      <c r="I72" s="14" t="s">
        <v>299</v>
      </c>
      <c r="J72" s="14" t="s">
        <v>300</v>
      </c>
      <c r="K72" s="14" t="s">
        <v>542</v>
      </c>
      <c r="L72" s="33">
        <v>0</v>
      </c>
    </row>
    <row r="73" spans="1:12">
      <c r="A73" s="14" t="s">
        <v>82</v>
      </c>
      <c r="B73" s="14" t="s">
        <v>83</v>
      </c>
      <c r="C73" s="14" t="s">
        <v>117</v>
      </c>
      <c r="D73" s="14" t="s">
        <v>182</v>
      </c>
      <c r="E73" s="14" t="s">
        <v>183</v>
      </c>
      <c r="F73" s="14" t="s">
        <v>120</v>
      </c>
      <c r="G73" s="14" t="s">
        <v>121</v>
      </c>
      <c r="H73" s="14">
        <v>886</v>
      </c>
      <c r="I73" s="14" t="s">
        <v>299</v>
      </c>
      <c r="J73" s="14" t="s">
        <v>300</v>
      </c>
      <c r="K73" s="14" t="s">
        <v>542</v>
      </c>
      <c r="L73" s="33">
        <v>0</v>
      </c>
    </row>
    <row r="74" spans="1:12">
      <c r="A74" s="14" t="s">
        <v>82</v>
      </c>
      <c r="B74" s="14" t="s">
        <v>83</v>
      </c>
      <c r="C74" s="14" t="s">
        <v>117</v>
      </c>
      <c r="D74" s="14" t="s">
        <v>184</v>
      </c>
      <c r="E74" s="14" t="s">
        <v>185</v>
      </c>
      <c r="F74" s="14" t="s">
        <v>133</v>
      </c>
      <c r="G74" s="14" t="s">
        <v>186</v>
      </c>
      <c r="H74" s="14">
        <v>930</v>
      </c>
      <c r="I74" s="14" t="s">
        <v>533</v>
      </c>
      <c r="J74" s="14" t="s">
        <v>534</v>
      </c>
      <c r="K74" s="14" t="s">
        <v>542</v>
      </c>
      <c r="L74" s="33">
        <v>0</v>
      </c>
    </row>
    <row r="75" spans="1:12">
      <c r="A75" s="14" t="s">
        <v>82</v>
      </c>
      <c r="B75" s="14" t="s">
        <v>83</v>
      </c>
      <c r="C75" s="14" t="s">
        <v>117</v>
      </c>
      <c r="D75" s="14" t="s">
        <v>187</v>
      </c>
      <c r="E75" s="14" t="s">
        <v>188</v>
      </c>
      <c r="F75" s="14" t="s">
        <v>133</v>
      </c>
      <c r="G75" s="14" t="s">
        <v>189</v>
      </c>
      <c r="H75" s="14">
        <v>934</v>
      </c>
      <c r="I75" s="14" t="s">
        <v>524</v>
      </c>
      <c r="J75" s="14" t="s">
        <v>535</v>
      </c>
      <c r="K75" s="14" t="s">
        <v>542</v>
      </c>
      <c r="L75" s="33">
        <v>0</v>
      </c>
    </row>
    <row r="76" spans="1:12">
      <c r="A76" s="14" t="s">
        <v>82</v>
      </c>
      <c r="B76" s="14" t="s">
        <v>83</v>
      </c>
      <c r="C76" s="14" t="s">
        <v>117</v>
      </c>
      <c r="D76" s="14" t="s">
        <v>190</v>
      </c>
      <c r="E76" s="14" t="s">
        <v>191</v>
      </c>
      <c r="F76" s="14" t="s">
        <v>120</v>
      </c>
      <c r="G76" s="14" t="s">
        <v>192</v>
      </c>
      <c r="H76" s="14">
        <v>945</v>
      </c>
      <c r="I76" s="14" t="s">
        <v>299</v>
      </c>
      <c r="J76" s="14" t="s">
        <v>300</v>
      </c>
      <c r="K76" s="14" t="s">
        <v>542</v>
      </c>
      <c r="L76" s="33">
        <v>0</v>
      </c>
    </row>
    <row r="77" spans="1:12">
      <c r="A77" s="14" t="s">
        <v>82</v>
      </c>
      <c r="B77" s="14" t="s">
        <v>83</v>
      </c>
      <c r="C77" s="14" t="s">
        <v>117</v>
      </c>
      <c r="D77" s="14" t="s">
        <v>193</v>
      </c>
      <c r="E77" s="14" t="s">
        <v>194</v>
      </c>
      <c r="F77" s="14" t="s">
        <v>133</v>
      </c>
      <c r="G77" s="14" t="s">
        <v>195</v>
      </c>
      <c r="H77" s="14">
        <v>947</v>
      </c>
      <c r="I77" s="14" t="s">
        <v>532</v>
      </c>
      <c r="J77" s="14" t="s">
        <v>300</v>
      </c>
      <c r="K77" s="14" t="s">
        <v>542</v>
      </c>
      <c r="L77" s="33">
        <v>0</v>
      </c>
    </row>
    <row r="78" spans="1:12">
      <c r="A78" s="14" t="s">
        <v>82</v>
      </c>
      <c r="B78" s="14" t="s">
        <v>83</v>
      </c>
      <c r="C78" s="14" t="s">
        <v>117</v>
      </c>
      <c r="D78" s="14" t="s">
        <v>196</v>
      </c>
      <c r="E78" s="14" t="s">
        <v>197</v>
      </c>
      <c r="F78" s="14" t="s">
        <v>198</v>
      </c>
      <c r="G78" s="14" t="s">
        <v>199</v>
      </c>
      <c r="H78" s="14">
        <v>966</v>
      </c>
      <c r="I78" s="14" t="s">
        <v>530</v>
      </c>
      <c r="J78" s="14" t="s">
        <v>531</v>
      </c>
      <c r="K78" s="14" t="s">
        <v>542</v>
      </c>
      <c r="L78" s="33">
        <v>0</v>
      </c>
    </row>
    <row r="79" spans="1:12">
      <c r="A79" s="14" t="s">
        <v>82</v>
      </c>
      <c r="B79" s="14" t="s">
        <v>83</v>
      </c>
      <c r="C79" s="14" t="s">
        <v>117</v>
      </c>
      <c r="D79" s="14" t="s">
        <v>200</v>
      </c>
      <c r="E79" s="14" t="s">
        <v>201</v>
      </c>
      <c r="F79" s="14" t="s">
        <v>146</v>
      </c>
      <c r="G79" s="14" t="s">
        <v>202</v>
      </c>
      <c r="H79" s="14">
        <v>973</v>
      </c>
      <c r="I79" s="14" t="s">
        <v>536</v>
      </c>
      <c r="J79" s="14" t="s">
        <v>537</v>
      </c>
      <c r="K79" s="14" t="s">
        <v>542</v>
      </c>
      <c r="L79" s="33">
        <v>0</v>
      </c>
    </row>
    <row r="80" spans="1:12">
      <c r="A80" s="14" t="s">
        <v>82</v>
      </c>
      <c r="B80" s="14" t="s">
        <v>83</v>
      </c>
      <c r="C80" s="14" t="s">
        <v>117</v>
      </c>
      <c r="D80" s="14" t="s">
        <v>203</v>
      </c>
      <c r="E80" s="14" t="s">
        <v>204</v>
      </c>
      <c r="F80" s="14" t="s">
        <v>120</v>
      </c>
      <c r="G80" s="14" t="s">
        <v>205</v>
      </c>
      <c r="H80" s="15">
        <v>979</v>
      </c>
      <c r="I80" s="14" t="s">
        <v>299</v>
      </c>
      <c r="J80" s="14" t="s">
        <v>300</v>
      </c>
      <c r="K80" s="14" t="s">
        <v>542</v>
      </c>
      <c r="L80" s="33">
        <v>0</v>
      </c>
    </row>
    <row r="81" spans="1:12">
      <c r="A81" s="14" t="s">
        <v>82</v>
      </c>
      <c r="B81" s="14" t="s">
        <v>83</v>
      </c>
      <c r="C81" s="14" t="s">
        <v>117</v>
      </c>
      <c r="D81" s="14" t="s">
        <v>206</v>
      </c>
      <c r="E81" s="14" t="s">
        <v>207</v>
      </c>
      <c r="F81" s="14" t="s">
        <v>146</v>
      </c>
      <c r="G81" s="14" t="s">
        <v>208</v>
      </c>
      <c r="H81" s="14">
        <v>995</v>
      </c>
      <c r="I81" s="14" t="s">
        <v>299</v>
      </c>
      <c r="J81" s="14" t="s">
        <v>300</v>
      </c>
      <c r="K81" s="14" t="s">
        <v>542</v>
      </c>
      <c r="L81" s="33">
        <v>0</v>
      </c>
    </row>
    <row r="82" spans="1:12">
      <c r="A82" s="14" t="s">
        <v>82</v>
      </c>
      <c r="B82" s="14" t="s">
        <v>83</v>
      </c>
      <c r="C82" s="14" t="s">
        <v>117</v>
      </c>
      <c r="D82" s="14" t="s">
        <v>209</v>
      </c>
      <c r="E82" s="14" t="s">
        <v>210</v>
      </c>
      <c r="F82" s="14" t="s">
        <v>146</v>
      </c>
      <c r="G82" s="14" t="s">
        <v>211</v>
      </c>
      <c r="H82" s="14">
        <v>996</v>
      </c>
      <c r="I82" s="14" t="s">
        <v>530</v>
      </c>
      <c r="J82" s="14" t="s">
        <v>531</v>
      </c>
      <c r="K82" s="14" t="s">
        <v>542</v>
      </c>
      <c r="L82" s="33">
        <v>0</v>
      </c>
    </row>
    <row r="83" spans="1:12">
      <c r="A83" s="14" t="s">
        <v>82</v>
      </c>
      <c r="B83" s="14" t="s">
        <v>83</v>
      </c>
      <c r="C83" s="14" t="s">
        <v>117</v>
      </c>
      <c r="D83" s="14" t="s">
        <v>212</v>
      </c>
      <c r="E83" s="14" t="s">
        <v>213</v>
      </c>
      <c r="F83" s="14" t="s">
        <v>198</v>
      </c>
      <c r="G83" s="14" t="s">
        <v>214</v>
      </c>
      <c r="H83" s="14">
        <v>997</v>
      </c>
      <c r="I83" s="14" t="s">
        <v>530</v>
      </c>
      <c r="J83" s="14" t="s">
        <v>531</v>
      </c>
      <c r="K83" s="14" t="s">
        <v>542</v>
      </c>
      <c r="L83" s="33">
        <v>0</v>
      </c>
    </row>
    <row r="84" spans="1:12">
      <c r="A84" s="14" t="s">
        <v>82</v>
      </c>
      <c r="B84" s="14" t="s">
        <v>83</v>
      </c>
      <c r="C84" s="14" t="s">
        <v>117</v>
      </c>
      <c r="D84" s="14" t="s">
        <v>215</v>
      </c>
      <c r="E84" s="14" t="s">
        <v>216</v>
      </c>
      <c r="F84" s="14" t="s">
        <v>198</v>
      </c>
      <c r="G84" s="14" t="s">
        <v>217</v>
      </c>
      <c r="H84" s="14">
        <v>998</v>
      </c>
      <c r="I84" s="14" t="s">
        <v>530</v>
      </c>
      <c r="J84" s="14" t="s">
        <v>531</v>
      </c>
      <c r="K84" s="14" t="s">
        <v>542</v>
      </c>
      <c r="L84" s="33">
        <v>0</v>
      </c>
    </row>
    <row r="85" spans="1:12">
      <c r="A85" s="14" t="s">
        <v>82</v>
      </c>
      <c r="B85" s="14" t="s">
        <v>83</v>
      </c>
      <c r="C85" s="14" t="s">
        <v>117</v>
      </c>
      <c r="D85" s="14" t="s">
        <v>218</v>
      </c>
      <c r="E85" s="14" t="s">
        <v>219</v>
      </c>
      <c r="F85" s="14" t="s">
        <v>198</v>
      </c>
      <c r="G85" s="14" t="s">
        <v>220</v>
      </c>
      <c r="H85" s="14">
        <v>999</v>
      </c>
      <c r="I85" s="14" t="s">
        <v>530</v>
      </c>
      <c r="J85" s="14" t="s">
        <v>531</v>
      </c>
      <c r="K85" s="14" t="s">
        <v>542</v>
      </c>
      <c r="L85" s="33">
        <v>0</v>
      </c>
    </row>
    <row r="86" spans="1:12">
      <c r="A86" s="14" t="s">
        <v>82</v>
      </c>
      <c r="B86" s="14" t="s">
        <v>83</v>
      </c>
      <c r="C86" s="14" t="s">
        <v>117</v>
      </c>
      <c r="D86" s="14" t="s">
        <v>221</v>
      </c>
      <c r="E86" s="14" t="s">
        <v>222</v>
      </c>
      <c r="F86" s="14" t="s">
        <v>198</v>
      </c>
      <c r="G86" s="14" t="s">
        <v>223</v>
      </c>
      <c r="H86" s="14">
        <v>1005</v>
      </c>
      <c r="I86" s="14" t="s">
        <v>530</v>
      </c>
      <c r="J86" s="14" t="s">
        <v>531</v>
      </c>
      <c r="K86" s="14" t="s">
        <v>542</v>
      </c>
      <c r="L86" s="33">
        <v>0</v>
      </c>
    </row>
    <row r="87" spans="1:12">
      <c r="A87" s="14" t="s">
        <v>82</v>
      </c>
      <c r="B87" s="14" t="s">
        <v>83</v>
      </c>
      <c r="C87" s="14" t="s">
        <v>117</v>
      </c>
      <c r="D87" s="14" t="s">
        <v>224</v>
      </c>
      <c r="E87" s="14" t="s">
        <v>225</v>
      </c>
      <c r="F87" s="14" t="s">
        <v>198</v>
      </c>
      <c r="G87" s="14" t="s">
        <v>226</v>
      </c>
      <c r="H87" s="14">
        <v>1013</v>
      </c>
      <c r="I87" s="14" t="s">
        <v>299</v>
      </c>
      <c r="J87" s="14" t="s">
        <v>300</v>
      </c>
      <c r="K87" s="14" t="s">
        <v>542</v>
      </c>
      <c r="L87" s="33">
        <v>0</v>
      </c>
    </row>
    <row r="88" spans="1:12">
      <c r="A88" s="14" t="s">
        <v>82</v>
      </c>
      <c r="B88" s="14" t="s">
        <v>83</v>
      </c>
      <c r="C88" s="14" t="s">
        <v>117</v>
      </c>
      <c r="D88" s="14" t="s">
        <v>68</v>
      </c>
      <c r="E88" s="14" t="s">
        <v>69</v>
      </c>
      <c r="F88" s="14" t="s">
        <v>198</v>
      </c>
      <c r="G88" s="14" t="s">
        <v>70</v>
      </c>
      <c r="H88" s="14">
        <v>1016</v>
      </c>
      <c r="I88" s="14" t="s">
        <v>513</v>
      </c>
      <c r="J88" s="14" t="s">
        <v>514</v>
      </c>
      <c r="K88" s="14" t="s">
        <v>542</v>
      </c>
      <c r="L88" s="33">
        <v>0</v>
      </c>
    </row>
    <row r="89" spans="1:12">
      <c r="A89" s="14" t="s">
        <v>82</v>
      </c>
      <c r="B89" s="14" t="s">
        <v>83</v>
      </c>
      <c r="C89" s="14" t="s">
        <v>117</v>
      </c>
      <c r="D89" s="14" t="s">
        <v>31</v>
      </c>
      <c r="E89" s="14" t="s">
        <v>32</v>
      </c>
      <c r="F89" s="14" t="s">
        <v>198</v>
      </c>
      <c r="G89" s="14" t="s">
        <v>33</v>
      </c>
      <c r="H89" s="14">
        <v>1017</v>
      </c>
      <c r="I89" s="14" t="s">
        <v>511</v>
      </c>
      <c r="J89" s="14" t="s">
        <v>300</v>
      </c>
      <c r="K89" s="14" t="s">
        <v>542</v>
      </c>
      <c r="L89" s="33">
        <v>0</v>
      </c>
    </row>
    <row r="90" spans="1:12">
      <c r="A90" s="14" t="s">
        <v>82</v>
      </c>
      <c r="B90" s="14" t="s">
        <v>83</v>
      </c>
      <c r="C90" s="14" t="s">
        <v>117</v>
      </c>
      <c r="D90" s="14" t="s">
        <v>44</v>
      </c>
      <c r="E90" s="14" t="s">
        <v>45</v>
      </c>
      <c r="F90" s="14" t="s">
        <v>120</v>
      </c>
      <c r="G90" s="14" t="s">
        <v>46</v>
      </c>
      <c r="H90" s="14">
        <v>1025</v>
      </c>
      <c r="I90" s="14" t="s">
        <v>512</v>
      </c>
      <c r="J90" s="14" t="s">
        <v>300</v>
      </c>
      <c r="K90" s="14" t="s">
        <v>542</v>
      </c>
      <c r="L90" s="33">
        <v>0</v>
      </c>
    </row>
    <row r="91" spans="1:12">
      <c r="A91" s="14" t="s">
        <v>82</v>
      </c>
      <c r="B91" s="14" t="s">
        <v>83</v>
      </c>
      <c r="C91" s="14" t="s">
        <v>117</v>
      </c>
      <c r="D91" s="14" t="s">
        <v>41</v>
      </c>
      <c r="E91" s="14" t="s">
        <v>42</v>
      </c>
      <c r="F91" s="14" t="s">
        <v>198</v>
      </c>
      <c r="G91" s="14" t="s">
        <v>43</v>
      </c>
      <c r="H91" s="14">
        <v>1034</v>
      </c>
      <c r="I91" s="14" t="s">
        <v>511</v>
      </c>
      <c r="J91" s="14" t="s">
        <v>300</v>
      </c>
      <c r="K91" s="14" t="s">
        <v>542</v>
      </c>
      <c r="L91" s="33">
        <v>0</v>
      </c>
    </row>
    <row r="92" spans="1:12">
      <c r="A92" s="14" t="s">
        <v>82</v>
      </c>
      <c r="B92" s="14" t="s">
        <v>83</v>
      </c>
      <c r="C92" s="14" t="s">
        <v>227</v>
      </c>
      <c r="D92" s="14" t="s">
        <v>228</v>
      </c>
      <c r="E92" s="14" t="s">
        <v>229</v>
      </c>
      <c r="F92" s="14" t="s">
        <v>133</v>
      </c>
      <c r="G92" s="14" t="s">
        <v>230</v>
      </c>
      <c r="H92" s="15">
        <v>67</v>
      </c>
      <c r="I92" s="14" t="s">
        <v>299</v>
      </c>
      <c r="J92" s="14" t="s">
        <v>300</v>
      </c>
      <c r="K92" s="14" t="s">
        <v>542</v>
      </c>
      <c r="L92" s="33">
        <v>0</v>
      </c>
    </row>
    <row r="93" spans="1:12">
      <c r="A93" s="14" t="s">
        <v>82</v>
      </c>
      <c r="B93" s="14" t="s">
        <v>83</v>
      </c>
      <c r="C93" s="14" t="s">
        <v>227</v>
      </c>
      <c r="D93" s="14" t="s">
        <v>231</v>
      </c>
      <c r="E93" s="14" t="s">
        <v>232</v>
      </c>
      <c r="F93" s="14" t="s">
        <v>133</v>
      </c>
      <c r="G93" s="14" t="s">
        <v>233</v>
      </c>
      <c r="H93" s="15">
        <v>85</v>
      </c>
      <c r="I93" s="14" t="s">
        <v>299</v>
      </c>
      <c r="J93" s="14" t="s">
        <v>300</v>
      </c>
      <c r="K93" s="14" t="s">
        <v>542</v>
      </c>
      <c r="L93" s="33">
        <v>0</v>
      </c>
    </row>
    <row r="94" spans="1:12">
      <c r="A94" s="14" t="s">
        <v>82</v>
      </c>
      <c r="B94" s="14" t="s">
        <v>83</v>
      </c>
      <c r="C94" s="14" t="s">
        <v>227</v>
      </c>
      <c r="D94" s="14" t="s">
        <v>234</v>
      </c>
      <c r="E94" s="14" t="s">
        <v>235</v>
      </c>
      <c r="F94" s="14" t="s">
        <v>236</v>
      </c>
      <c r="G94" s="14" t="s">
        <v>237</v>
      </c>
      <c r="H94" s="14">
        <v>115</v>
      </c>
      <c r="I94" s="14" t="s">
        <v>299</v>
      </c>
      <c r="J94" s="14" t="s">
        <v>300</v>
      </c>
      <c r="K94" s="14" t="s">
        <v>542</v>
      </c>
      <c r="L94" s="33">
        <v>0</v>
      </c>
    </row>
    <row r="95" spans="1:12">
      <c r="A95" s="14" t="s">
        <v>82</v>
      </c>
      <c r="B95" s="14" t="s">
        <v>83</v>
      </c>
      <c r="C95" s="14" t="s">
        <v>227</v>
      </c>
      <c r="D95" s="14" t="s">
        <v>238</v>
      </c>
      <c r="E95" s="14" t="s">
        <v>239</v>
      </c>
      <c r="F95" s="14" t="s">
        <v>236</v>
      </c>
      <c r="G95" s="14" t="s">
        <v>240</v>
      </c>
      <c r="H95" s="14">
        <v>139</v>
      </c>
      <c r="I95" s="14" t="s">
        <v>299</v>
      </c>
      <c r="J95" s="14" t="s">
        <v>300</v>
      </c>
      <c r="K95" s="14" t="s">
        <v>542</v>
      </c>
      <c r="L95" s="33">
        <v>0</v>
      </c>
    </row>
    <row r="96" spans="1:12">
      <c r="A96" s="14" t="s">
        <v>82</v>
      </c>
      <c r="B96" s="14" t="s">
        <v>83</v>
      </c>
      <c r="C96" s="14" t="s">
        <v>227</v>
      </c>
      <c r="D96" s="14" t="s">
        <v>241</v>
      </c>
      <c r="E96" s="14" t="s">
        <v>242</v>
      </c>
      <c r="F96" s="14" t="s">
        <v>133</v>
      </c>
      <c r="G96" s="14" t="s">
        <v>243</v>
      </c>
      <c r="H96" s="14">
        <v>368</v>
      </c>
      <c r="I96" s="14" t="s">
        <v>299</v>
      </c>
      <c r="J96" s="14" t="s">
        <v>300</v>
      </c>
      <c r="K96" s="14" t="s">
        <v>542</v>
      </c>
      <c r="L96" s="33">
        <v>0</v>
      </c>
    </row>
    <row r="97" spans="1:12">
      <c r="A97" s="14" t="s">
        <v>82</v>
      </c>
      <c r="B97" s="14" t="s">
        <v>83</v>
      </c>
      <c r="C97" s="14" t="s">
        <v>227</v>
      </c>
      <c r="D97" s="14" t="s">
        <v>141</v>
      </c>
      <c r="E97" s="14" t="s">
        <v>142</v>
      </c>
      <c r="F97" s="14" t="s">
        <v>133</v>
      </c>
      <c r="G97" s="14" t="s">
        <v>143</v>
      </c>
      <c r="H97" s="14">
        <v>436</v>
      </c>
      <c r="I97" s="14" t="s">
        <v>528</v>
      </c>
      <c r="J97" s="14" t="s">
        <v>529</v>
      </c>
      <c r="K97" s="14" t="s">
        <v>542</v>
      </c>
      <c r="L97" s="33">
        <v>0</v>
      </c>
    </row>
    <row r="98" spans="1:12">
      <c r="A98" s="14" t="s">
        <v>82</v>
      </c>
      <c r="B98" s="14" t="s">
        <v>83</v>
      </c>
      <c r="C98" s="14" t="s">
        <v>227</v>
      </c>
      <c r="D98" s="14" t="s">
        <v>244</v>
      </c>
      <c r="E98" s="14" t="s">
        <v>245</v>
      </c>
      <c r="F98" s="14" t="s">
        <v>133</v>
      </c>
      <c r="G98" s="14" t="s">
        <v>246</v>
      </c>
      <c r="H98" s="14">
        <v>470</v>
      </c>
      <c r="I98" s="14" t="s">
        <v>299</v>
      </c>
      <c r="J98" s="14" t="s">
        <v>300</v>
      </c>
      <c r="K98" s="14" t="s">
        <v>542</v>
      </c>
      <c r="L98" s="33">
        <v>0</v>
      </c>
    </row>
    <row r="99" spans="1:12">
      <c r="A99" s="14" t="s">
        <v>82</v>
      </c>
      <c r="B99" s="14" t="s">
        <v>83</v>
      </c>
      <c r="C99" s="14" t="s">
        <v>227</v>
      </c>
      <c r="D99" s="14" t="s">
        <v>247</v>
      </c>
      <c r="E99" s="14" t="s">
        <v>248</v>
      </c>
      <c r="F99" s="14" t="s">
        <v>133</v>
      </c>
      <c r="G99" s="14" t="s">
        <v>249</v>
      </c>
      <c r="H99" s="14">
        <v>734</v>
      </c>
      <c r="I99" s="14" t="s">
        <v>299</v>
      </c>
      <c r="J99" s="14" t="s">
        <v>300</v>
      </c>
      <c r="K99" s="14" t="s">
        <v>542</v>
      </c>
      <c r="L99" s="33">
        <v>0</v>
      </c>
    </row>
    <row r="100" spans="1:12">
      <c r="A100" s="14" t="s">
        <v>82</v>
      </c>
      <c r="B100" s="14" t="s">
        <v>83</v>
      </c>
      <c r="C100" s="14" t="s">
        <v>227</v>
      </c>
      <c r="D100" s="14" t="s">
        <v>250</v>
      </c>
      <c r="E100" s="14" t="s">
        <v>251</v>
      </c>
      <c r="F100" s="14" t="s">
        <v>236</v>
      </c>
      <c r="G100" s="14" t="s">
        <v>252</v>
      </c>
      <c r="H100" s="14">
        <v>835</v>
      </c>
      <c r="I100" s="14" t="s">
        <v>299</v>
      </c>
      <c r="J100" s="14" t="s">
        <v>300</v>
      </c>
      <c r="K100" s="14" t="s">
        <v>542</v>
      </c>
      <c r="L100" s="33">
        <v>0</v>
      </c>
    </row>
    <row r="101" spans="1:12">
      <c r="A101" s="14" t="s">
        <v>82</v>
      </c>
      <c r="B101" s="14" t="s">
        <v>83</v>
      </c>
      <c r="C101" s="14" t="s">
        <v>227</v>
      </c>
      <c r="D101" s="14" t="s">
        <v>253</v>
      </c>
      <c r="E101" s="14" t="s">
        <v>254</v>
      </c>
      <c r="F101" s="14" t="s">
        <v>133</v>
      </c>
      <c r="G101" s="14" t="s">
        <v>255</v>
      </c>
      <c r="H101" s="14">
        <v>855</v>
      </c>
      <c r="I101" s="14" t="s">
        <v>299</v>
      </c>
      <c r="J101" s="14" t="s">
        <v>300</v>
      </c>
      <c r="K101" s="14" t="s">
        <v>542</v>
      </c>
      <c r="L101" s="33">
        <v>0</v>
      </c>
    </row>
    <row r="102" spans="1:12">
      <c r="A102" s="14" t="s">
        <v>82</v>
      </c>
      <c r="B102" s="14" t="s">
        <v>83</v>
      </c>
      <c r="C102" s="14" t="s">
        <v>227</v>
      </c>
      <c r="D102" s="14" t="s">
        <v>256</v>
      </c>
      <c r="E102" s="14" t="s">
        <v>257</v>
      </c>
      <c r="F102" s="14" t="s">
        <v>133</v>
      </c>
      <c r="G102" s="14" t="s">
        <v>258</v>
      </c>
      <c r="H102" s="14">
        <v>965</v>
      </c>
      <c r="I102" s="14" t="s">
        <v>299</v>
      </c>
      <c r="J102" s="14" t="s">
        <v>300</v>
      </c>
      <c r="K102" s="14" t="s">
        <v>542</v>
      </c>
      <c r="L102" s="33">
        <v>0</v>
      </c>
    </row>
    <row r="103" spans="1:12">
      <c r="A103" s="14" t="s">
        <v>82</v>
      </c>
      <c r="B103" s="14" t="s">
        <v>83</v>
      </c>
      <c r="C103" s="14" t="s">
        <v>227</v>
      </c>
      <c r="D103" s="14" t="s">
        <v>259</v>
      </c>
      <c r="E103" s="14" t="s">
        <v>260</v>
      </c>
      <c r="F103" s="14" t="s">
        <v>236</v>
      </c>
      <c r="G103" s="14" t="s">
        <v>261</v>
      </c>
      <c r="H103" s="14">
        <v>978</v>
      </c>
      <c r="I103" s="14" t="s">
        <v>299</v>
      </c>
      <c r="J103" s="14" t="s">
        <v>300</v>
      </c>
      <c r="K103" s="14" t="s">
        <v>542</v>
      </c>
      <c r="L103" s="33">
        <v>0</v>
      </c>
    </row>
    <row r="104" spans="1:12">
      <c r="A104" s="14" t="s">
        <v>262</v>
      </c>
      <c r="B104" s="14" t="s">
        <v>83</v>
      </c>
      <c r="C104" s="14" t="s">
        <v>263</v>
      </c>
      <c r="D104" s="14" t="s">
        <v>264</v>
      </c>
      <c r="E104" s="14" t="s">
        <v>265</v>
      </c>
      <c r="F104" s="14" t="s">
        <v>266</v>
      </c>
      <c r="G104" s="14" t="s">
        <v>267</v>
      </c>
      <c r="H104" s="14">
        <v>195</v>
      </c>
      <c r="I104" s="14" t="s">
        <v>299</v>
      </c>
      <c r="J104" s="14" t="s">
        <v>300</v>
      </c>
      <c r="K104" s="14" t="s">
        <v>542</v>
      </c>
      <c r="L104" s="33">
        <v>0</v>
      </c>
    </row>
    <row r="105" spans="1:12">
      <c r="A105" s="14" t="s">
        <v>262</v>
      </c>
      <c r="B105" s="14" t="s">
        <v>83</v>
      </c>
      <c r="C105" s="14" t="s">
        <v>263</v>
      </c>
      <c r="D105" s="14" t="s">
        <v>131</v>
      </c>
      <c r="E105" s="14" t="s">
        <v>132</v>
      </c>
      <c r="F105" s="14" t="s">
        <v>266</v>
      </c>
      <c r="G105" s="14" t="s">
        <v>134</v>
      </c>
      <c r="H105" s="14">
        <v>215</v>
      </c>
      <c r="I105" s="14" t="s">
        <v>524</v>
      </c>
      <c r="J105" s="14" t="s">
        <v>525</v>
      </c>
      <c r="K105" s="14" t="s">
        <v>542</v>
      </c>
      <c r="L105" s="33">
        <v>0</v>
      </c>
    </row>
    <row r="106" spans="1:12">
      <c r="A106" s="14" t="s">
        <v>262</v>
      </c>
      <c r="B106" s="14" t="s">
        <v>83</v>
      </c>
      <c r="C106" s="14" t="s">
        <v>263</v>
      </c>
      <c r="D106" s="14" t="s">
        <v>135</v>
      </c>
      <c r="E106" s="14" t="s">
        <v>136</v>
      </c>
      <c r="F106" s="14" t="s">
        <v>266</v>
      </c>
      <c r="G106" s="14" t="s">
        <v>137</v>
      </c>
      <c r="H106" s="14">
        <v>221</v>
      </c>
      <c r="I106" s="14" t="s">
        <v>524</v>
      </c>
      <c r="J106" s="14" t="s">
        <v>526</v>
      </c>
      <c r="K106" s="14" t="s">
        <v>542</v>
      </c>
      <c r="L106" s="33">
        <v>0</v>
      </c>
    </row>
    <row r="107" spans="1:12">
      <c r="A107" s="14" t="s">
        <v>262</v>
      </c>
      <c r="B107" s="14" t="s">
        <v>83</v>
      </c>
      <c r="C107" s="14" t="s">
        <v>263</v>
      </c>
      <c r="D107" s="14" t="s">
        <v>138</v>
      </c>
      <c r="E107" s="14" t="s">
        <v>139</v>
      </c>
      <c r="F107" s="14" t="s">
        <v>266</v>
      </c>
      <c r="G107" s="14" t="s">
        <v>140</v>
      </c>
      <c r="H107" s="14">
        <v>223</v>
      </c>
      <c r="I107" s="14" t="s">
        <v>524</v>
      </c>
      <c r="J107" s="14" t="s">
        <v>527</v>
      </c>
      <c r="K107" s="14" t="s">
        <v>542</v>
      </c>
      <c r="L107" s="33">
        <v>0</v>
      </c>
    </row>
    <row r="108" spans="1:12">
      <c r="A108" s="14" t="s">
        <v>262</v>
      </c>
      <c r="B108" s="14" t="s">
        <v>83</v>
      </c>
      <c r="C108" s="14" t="s">
        <v>263</v>
      </c>
      <c r="D108" s="14" t="s">
        <v>268</v>
      </c>
      <c r="E108" s="14" t="s">
        <v>269</v>
      </c>
      <c r="F108" s="14" t="s">
        <v>266</v>
      </c>
      <c r="G108" s="14" t="s">
        <v>270</v>
      </c>
      <c r="H108" s="14">
        <v>264</v>
      </c>
      <c r="I108" s="14" t="s">
        <v>299</v>
      </c>
      <c r="J108" s="14" t="s">
        <v>300</v>
      </c>
      <c r="K108" s="14" t="s">
        <v>542</v>
      </c>
      <c r="L108" s="33">
        <v>0</v>
      </c>
    </row>
    <row r="109" spans="1:12">
      <c r="A109" s="14" t="s">
        <v>262</v>
      </c>
      <c r="B109" s="14" t="s">
        <v>83</v>
      </c>
      <c r="C109" s="14" t="s">
        <v>263</v>
      </c>
      <c r="D109" s="14" t="s">
        <v>271</v>
      </c>
      <c r="E109" s="14" t="s">
        <v>272</v>
      </c>
      <c r="F109" s="14" t="s">
        <v>266</v>
      </c>
      <c r="G109" s="14" t="s">
        <v>273</v>
      </c>
      <c r="H109" s="14">
        <v>631</v>
      </c>
      <c r="I109" s="14" t="s">
        <v>299</v>
      </c>
      <c r="J109" s="14" t="s">
        <v>300</v>
      </c>
      <c r="K109" s="14" t="s">
        <v>542</v>
      </c>
      <c r="L109" s="33">
        <v>0</v>
      </c>
    </row>
    <row r="110" spans="1:12">
      <c r="A110" s="14" t="s">
        <v>262</v>
      </c>
      <c r="B110" s="14" t="s">
        <v>83</v>
      </c>
      <c r="C110" s="14" t="s">
        <v>263</v>
      </c>
      <c r="D110" s="14" t="s">
        <v>274</v>
      </c>
      <c r="E110" s="14" t="s">
        <v>275</v>
      </c>
      <c r="F110" s="14" t="s">
        <v>266</v>
      </c>
      <c r="G110" s="14" t="s">
        <v>276</v>
      </c>
      <c r="H110" s="14">
        <v>763</v>
      </c>
      <c r="I110" s="14" t="s">
        <v>515</v>
      </c>
      <c r="J110" s="14" t="s">
        <v>538</v>
      </c>
      <c r="K110" s="14" t="s">
        <v>542</v>
      </c>
      <c r="L110" s="33">
        <v>0</v>
      </c>
    </row>
    <row r="111" spans="1:12">
      <c r="A111" s="14" t="s">
        <v>262</v>
      </c>
      <c r="B111" s="14" t="s">
        <v>83</v>
      </c>
      <c r="C111" s="14" t="s">
        <v>263</v>
      </c>
      <c r="D111" s="14" t="s">
        <v>176</v>
      </c>
      <c r="E111" s="14" t="s">
        <v>177</v>
      </c>
      <c r="F111" s="14" t="s">
        <v>266</v>
      </c>
      <c r="G111" s="14" t="s">
        <v>178</v>
      </c>
      <c r="H111" s="14">
        <v>830</v>
      </c>
      <c r="I111" s="14" t="s">
        <v>532</v>
      </c>
      <c r="J111" s="14" t="s">
        <v>300</v>
      </c>
      <c r="K111" s="14" t="s">
        <v>542</v>
      </c>
      <c r="L111" s="33">
        <v>0</v>
      </c>
    </row>
    <row r="112" spans="1:12">
      <c r="A112" s="14" t="s">
        <v>262</v>
      </c>
      <c r="B112" s="14" t="s">
        <v>83</v>
      </c>
      <c r="C112" s="14" t="s">
        <v>263</v>
      </c>
      <c r="D112" s="14" t="s">
        <v>184</v>
      </c>
      <c r="E112" s="14" t="s">
        <v>185</v>
      </c>
      <c r="F112" s="14" t="s">
        <v>266</v>
      </c>
      <c r="G112" s="14" t="s">
        <v>186</v>
      </c>
      <c r="H112" s="14">
        <v>930</v>
      </c>
      <c r="I112" s="14" t="s">
        <v>533</v>
      </c>
      <c r="J112" s="14" t="s">
        <v>534</v>
      </c>
      <c r="K112" s="14" t="s">
        <v>542</v>
      </c>
      <c r="L112" s="33">
        <v>0</v>
      </c>
    </row>
    <row r="113" spans="1:12">
      <c r="A113" s="14" t="s">
        <v>262</v>
      </c>
      <c r="B113" s="14" t="s">
        <v>83</v>
      </c>
      <c r="C113" s="14" t="s">
        <v>263</v>
      </c>
      <c r="D113" s="14" t="s">
        <v>187</v>
      </c>
      <c r="E113" s="14" t="s">
        <v>188</v>
      </c>
      <c r="F113" s="14" t="s">
        <v>266</v>
      </c>
      <c r="G113" s="14" t="s">
        <v>189</v>
      </c>
      <c r="H113" s="14">
        <v>934</v>
      </c>
      <c r="I113" s="14" t="s">
        <v>539</v>
      </c>
      <c r="J113" s="14" t="s">
        <v>535</v>
      </c>
      <c r="K113" s="14" t="s">
        <v>542</v>
      </c>
      <c r="L113" s="33">
        <v>0</v>
      </c>
    </row>
    <row r="114" spans="1:12">
      <c r="A114" s="14" t="s">
        <v>262</v>
      </c>
      <c r="B114" s="14" t="s">
        <v>83</v>
      </c>
      <c r="C114" s="14" t="s">
        <v>263</v>
      </c>
      <c r="D114" s="14" t="s">
        <v>193</v>
      </c>
      <c r="E114" s="14" t="s">
        <v>194</v>
      </c>
      <c r="F114" s="14" t="s">
        <v>266</v>
      </c>
      <c r="G114" s="14" t="s">
        <v>195</v>
      </c>
      <c r="H114" s="14">
        <v>947</v>
      </c>
      <c r="I114" s="14" t="s">
        <v>532</v>
      </c>
      <c r="J114" s="14" t="s">
        <v>300</v>
      </c>
      <c r="K114" s="14" t="s">
        <v>542</v>
      </c>
      <c r="L114" s="33">
        <v>0</v>
      </c>
    </row>
    <row r="115" spans="1:12">
      <c r="A115" s="14" t="s">
        <v>262</v>
      </c>
      <c r="B115" s="14" t="s">
        <v>83</v>
      </c>
      <c r="C115" s="14" t="s">
        <v>263</v>
      </c>
      <c r="D115" s="14" t="s">
        <v>277</v>
      </c>
      <c r="E115" s="14" t="s">
        <v>278</v>
      </c>
      <c r="F115" s="14" t="s">
        <v>266</v>
      </c>
      <c r="G115" s="14" t="s">
        <v>279</v>
      </c>
      <c r="H115" s="14">
        <v>958</v>
      </c>
      <c r="I115" s="14" t="s">
        <v>301</v>
      </c>
      <c r="J115" s="14" t="s">
        <v>302</v>
      </c>
      <c r="K115" s="14" t="s">
        <v>542</v>
      </c>
      <c r="L115" s="33">
        <v>0</v>
      </c>
    </row>
    <row r="116" spans="1:12">
      <c r="A116" s="14" t="s">
        <v>280</v>
      </c>
      <c r="B116" s="14" t="s">
        <v>83</v>
      </c>
      <c r="C116" s="14" t="s">
        <v>281</v>
      </c>
      <c r="D116" s="14" t="s">
        <v>282</v>
      </c>
      <c r="E116" s="14" t="s">
        <v>283</v>
      </c>
      <c r="F116" s="14" t="s">
        <v>284</v>
      </c>
      <c r="G116" s="14" t="s">
        <v>283</v>
      </c>
      <c r="H116" s="15"/>
      <c r="I116" s="14" t="s">
        <v>540</v>
      </c>
      <c r="J116" s="14" t="s">
        <v>300</v>
      </c>
      <c r="K116" s="14" t="s">
        <v>542</v>
      </c>
      <c r="L116" s="33">
        <v>0</v>
      </c>
    </row>
    <row r="117" spans="1:12">
      <c r="A117" s="14" t="s">
        <v>280</v>
      </c>
      <c r="B117" s="14" t="s">
        <v>83</v>
      </c>
      <c r="C117" s="14" t="s">
        <v>281</v>
      </c>
      <c r="D117" s="14" t="s">
        <v>285</v>
      </c>
      <c r="E117" s="14" t="s">
        <v>283</v>
      </c>
      <c r="F117" s="14" t="s">
        <v>286</v>
      </c>
      <c r="G117" s="14" t="s">
        <v>283</v>
      </c>
      <c r="H117" s="15"/>
      <c r="I117" s="14" t="s">
        <v>540</v>
      </c>
      <c r="J117" s="14" t="s">
        <v>300</v>
      </c>
      <c r="K117" s="14" t="s">
        <v>542</v>
      </c>
      <c r="L117" s="33">
        <v>0</v>
      </c>
    </row>
    <row r="118" spans="1:12">
      <c r="A118" s="14" t="s">
        <v>280</v>
      </c>
      <c r="B118" s="14" t="s">
        <v>83</v>
      </c>
      <c r="C118" s="14" t="s">
        <v>281</v>
      </c>
      <c r="D118" s="14" t="s">
        <v>285</v>
      </c>
      <c r="E118" s="14" t="s">
        <v>283</v>
      </c>
      <c r="F118" s="14" t="s">
        <v>287</v>
      </c>
      <c r="G118" s="14" t="s">
        <v>283</v>
      </c>
      <c r="H118" s="15"/>
      <c r="I118" s="14" t="s">
        <v>540</v>
      </c>
      <c r="J118" s="14" t="s">
        <v>300</v>
      </c>
      <c r="K118" s="14" t="s">
        <v>542</v>
      </c>
      <c r="L118" s="33">
        <v>0</v>
      </c>
    </row>
    <row r="119" spans="1:12">
      <c r="A119" s="14" t="s">
        <v>280</v>
      </c>
      <c r="B119" s="14" t="s">
        <v>83</v>
      </c>
      <c r="C119" s="14" t="s">
        <v>281</v>
      </c>
      <c r="D119" s="14" t="s">
        <v>285</v>
      </c>
      <c r="E119" s="14" t="s">
        <v>283</v>
      </c>
      <c r="F119" s="14" t="s">
        <v>288</v>
      </c>
      <c r="G119" s="14" t="s">
        <v>283</v>
      </c>
      <c r="H119" s="15"/>
      <c r="I119" s="14" t="s">
        <v>540</v>
      </c>
      <c r="J119" s="14" t="s">
        <v>300</v>
      </c>
      <c r="K119" s="14" t="s">
        <v>542</v>
      </c>
      <c r="L119" s="33">
        <v>0</v>
      </c>
    </row>
    <row r="120" spans="1:12">
      <c r="A120" s="14" t="s">
        <v>280</v>
      </c>
      <c r="B120" s="14" t="s">
        <v>83</v>
      </c>
      <c r="C120" s="14" t="s">
        <v>281</v>
      </c>
      <c r="D120" s="14" t="s">
        <v>289</v>
      </c>
      <c r="E120" s="14" t="s">
        <v>283</v>
      </c>
      <c r="F120" s="14" t="s">
        <v>290</v>
      </c>
      <c r="G120" s="14" t="s">
        <v>283</v>
      </c>
      <c r="H120" s="15"/>
      <c r="I120" s="14" t="s">
        <v>540</v>
      </c>
      <c r="J120" s="14" t="s">
        <v>300</v>
      </c>
      <c r="K120" s="14" t="s">
        <v>542</v>
      </c>
      <c r="L120" s="33">
        <v>0</v>
      </c>
    </row>
    <row r="121" spans="1:12">
      <c r="A121" s="14" t="s">
        <v>280</v>
      </c>
      <c r="B121" s="14" t="s">
        <v>83</v>
      </c>
      <c r="C121" s="14" t="s">
        <v>281</v>
      </c>
      <c r="D121" s="14" t="s">
        <v>285</v>
      </c>
      <c r="E121" s="14" t="s">
        <v>283</v>
      </c>
      <c r="F121" s="14" t="s">
        <v>291</v>
      </c>
      <c r="G121" s="14" t="s">
        <v>283</v>
      </c>
      <c r="H121" s="15"/>
      <c r="I121" s="14" t="s">
        <v>540</v>
      </c>
      <c r="J121" s="14" t="s">
        <v>300</v>
      </c>
      <c r="K121" s="14" t="s">
        <v>542</v>
      </c>
      <c r="L121" s="33">
        <v>0</v>
      </c>
    </row>
    <row r="122" spans="1:12">
      <c r="A122" s="14" t="s">
        <v>280</v>
      </c>
      <c r="B122" s="14" t="s">
        <v>83</v>
      </c>
      <c r="C122" s="14" t="s">
        <v>281</v>
      </c>
      <c r="D122" s="14" t="s">
        <v>285</v>
      </c>
      <c r="E122" s="14" t="s">
        <v>283</v>
      </c>
      <c r="F122" s="14" t="s">
        <v>292</v>
      </c>
      <c r="G122" s="14" t="s">
        <v>283</v>
      </c>
      <c r="H122" s="15"/>
      <c r="I122" s="14" t="s">
        <v>540</v>
      </c>
      <c r="J122" s="14" t="s">
        <v>300</v>
      </c>
      <c r="K122" s="14" t="s">
        <v>542</v>
      </c>
      <c r="L122" s="33">
        <v>0</v>
      </c>
    </row>
    <row r="123" spans="1:12">
      <c r="A123" s="14" t="s">
        <v>280</v>
      </c>
      <c r="B123" s="14" t="s">
        <v>83</v>
      </c>
      <c r="C123" s="14" t="s">
        <v>281</v>
      </c>
      <c r="D123" s="14" t="s">
        <v>285</v>
      </c>
      <c r="E123" s="14" t="s">
        <v>283</v>
      </c>
      <c r="F123" s="14" t="s">
        <v>293</v>
      </c>
      <c r="G123" s="14" t="s">
        <v>283</v>
      </c>
      <c r="H123" s="15"/>
      <c r="I123" s="14" t="s">
        <v>540</v>
      </c>
      <c r="J123" s="14" t="s">
        <v>300</v>
      </c>
      <c r="K123" s="14" t="s">
        <v>542</v>
      </c>
      <c r="L123" s="33">
        <v>0</v>
      </c>
    </row>
    <row r="124" spans="1:12">
      <c r="A124" s="14" t="s">
        <v>294</v>
      </c>
      <c r="B124" s="14" t="s">
        <v>295</v>
      </c>
      <c r="C124" s="14" t="s">
        <v>296</v>
      </c>
      <c r="D124" s="14"/>
      <c r="E124" s="14"/>
      <c r="F124" s="14" t="s">
        <v>297</v>
      </c>
      <c r="G124" s="14"/>
      <c r="H124" s="15"/>
      <c r="I124" s="14" t="s">
        <v>299</v>
      </c>
      <c r="J124" s="14" t="s">
        <v>300</v>
      </c>
      <c r="K124" s="14" t="s">
        <v>542</v>
      </c>
      <c r="L124" s="33">
        <v>0</v>
      </c>
    </row>
    <row r="125" spans="1:12">
      <c r="A125" s="10" t="s">
        <v>303</v>
      </c>
      <c r="B125" s="10" t="s">
        <v>8</v>
      </c>
      <c r="C125" s="10" t="s">
        <v>304</v>
      </c>
      <c r="D125" s="10" t="s">
        <v>305</v>
      </c>
      <c r="E125" s="10" t="s">
        <v>306</v>
      </c>
      <c r="F125" s="10"/>
      <c r="G125" s="10"/>
      <c r="H125" s="11">
        <v>121</v>
      </c>
      <c r="I125" s="10" t="s">
        <v>301</v>
      </c>
      <c r="J125" s="10" t="s">
        <v>307</v>
      </c>
      <c r="K125" s="14" t="s">
        <v>541</v>
      </c>
      <c r="L125" s="33">
        <v>0</v>
      </c>
    </row>
    <row r="126" spans="1:12">
      <c r="A126" s="10" t="s">
        <v>303</v>
      </c>
      <c r="B126" s="10" t="s">
        <v>8</v>
      </c>
      <c r="C126" s="10" t="s">
        <v>304</v>
      </c>
      <c r="D126" s="10" t="s">
        <v>308</v>
      </c>
      <c r="E126" s="10" t="s">
        <v>309</v>
      </c>
      <c r="F126" s="10"/>
      <c r="G126" s="10"/>
      <c r="H126" s="11">
        <v>133</v>
      </c>
      <c r="I126" s="10" t="s">
        <v>301</v>
      </c>
      <c r="J126" s="10" t="s">
        <v>310</v>
      </c>
      <c r="K126" s="14" t="s">
        <v>541</v>
      </c>
      <c r="L126" s="33">
        <v>0</v>
      </c>
    </row>
    <row r="127" spans="1:12">
      <c r="A127" s="10" t="s">
        <v>303</v>
      </c>
      <c r="B127" s="10" t="s">
        <v>8</v>
      </c>
      <c r="C127" s="10" t="s">
        <v>304</v>
      </c>
      <c r="D127" s="10" t="s">
        <v>311</v>
      </c>
      <c r="E127" s="10" t="s">
        <v>312</v>
      </c>
      <c r="F127" s="10"/>
      <c r="G127" s="10"/>
      <c r="H127" s="11">
        <v>155</v>
      </c>
      <c r="I127" s="10" t="s">
        <v>301</v>
      </c>
      <c r="J127" s="10" t="s">
        <v>313</v>
      </c>
      <c r="K127" s="14" t="s">
        <v>541</v>
      </c>
      <c r="L127" s="33">
        <v>0</v>
      </c>
    </row>
    <row r="128" spans="1:12">
      <c r="A128" s="10" t="s">
        <v>303</v>
      </c>
      <c r="B128" s="10" t="s">
        <v>8</v>
      </c>
      <c r="C128" s="10" t="s">
        <v>304</v>
      </c>
      <c r="D128" s="10" t="s">
        <v>314</v>
      </c>
      <c r="E128" s="10" t="s">
        <v>315</v>
      </c>
      <c r="F128" s="10"/>
      <c r="G128" s="10"/>
      <c r="H128" s="11">
        <v>175</v>
      </c>
      <c r="I128" s="10" t="s">
        <v>316</v>
      </c>
      <c r="J128" s="10" t="s">
        <v>317</v>
      </c>
      <c r="K128" s="14" t="s">
        <v>541</v>
      </c>
      <c r="L128" s="33">
        <v>0</v>
      </c>
    </row>
    <row r="129" spans="1:12">
      <c r="A129" s="10" t="s">
        <v>303</v>
      </c>
      <c r="B129" s="10" t="s">
        <v>8</v>
      </c>
      <c r="C129" s="10" t="s">
        <v>304</v>
      </c>
      <c r="D129" s="10" t="s">
        <v>318</v>
      </c>
      <c r="E129" s="10" t="s">
        <v>319</v>
      </c>
      <c r="F129" s="10"/>
      <c r="G129" s="10" t="s">
        <v>320</v>
      </c>
      <c r="H129" s="11">
        <v>179</v>
      </c>
      <c r="I129" s="10" t="s">
        <v>321</v>
      </c>
      <c r="J129" s="10" t="s">
        <v>322</v>
      </c>
      <c r="K129" s="14" t="s">
        <v>541</v>
      </c>
      <c r="L129" s="33">
        <v>0</v>
      </c>
    </row>
    <row r="130" spans="1:12">
      <c r="A130" s="10" t="s">
        <v>303</v>
      </c>
      <c r="B130" s="10" t="s">
        <v>8</v>
      </c>
      <c r="C130" s="10" t="s">
        <v>304</v>
      </c>
      <c r="D130" s="10" t="s">
        <v>323</v>
      </c>
      <c r="E130" s="10" t="s">
        <v>324</v>
      </c>
      <c r="F130" s="10"/>
      <c r="G130" s="10"/>
      <c r="H130" s="11">
        <v>225</v>
      </c>
      <c r="I130" s="10" t="s">
        <v>301</v>
      </c>
      <c r="J130" s="10" t="s">
        <v>325</v>
      </c>
      <c r="K130" s="14" t="s">
        <v>541</v>
      </c>
      <c r="L130" s="33">
        <v>0</v>
      </c>
    </row>
    <row r="131" spans="1:12">
      <c r="A131" s="10" t="s">
        <v>303</v>
      </c>
      <c r="B131" s="10" t="s">
        <v>8</v>
      </c>
      <c r="C131" s="10" t="s">
        <v>304</v>
      </c>
      <c r="D131" s="10" t="s">
        <v>326</v>
      </c>
      <c r="E131" s="10" t="s">
        <v>327</v>
      </c>
      <c r="F131" s="10"/>
      <c r="G131" s="10" t="s">
        <v>328</v>
      </c>
      <c r="H131" s="11">
        <v>233</v>
      </c>
      <c r="I131" s="10" t="s">
        <v>329</v>
      </c>
      <c r="J131" s="10" t="s">
        <v>330</v>
      </c>
      <c r="K131" s="14" t="s">
        <v>542</v>
      </c>
      <c r="L131" s="33">
        <v>0</v>
      </c>
    </row>
    <row r="132" spans="1:12">
      <c r="A132" s="10" t="s">
        <v>303</v>
      </c>
      <c r="B132" s="10" t="s">
        <v>8</v>
      </c>
      <c r="C132" s="10" t="s">
        <v>304</v>
      </c>
      <c r="D132" s="10" t="s">
        <v>331</v>
      </c>
      <c r="E132" s="10" t="s">
        <v>332</v>
      </c>
      <c r="F132" s="10"/>
      <c r="G132" s="10"/>
      <c r="H132" s="11">
        <v>260</v>
      </c>
      <c r="I132" s="10" t="s">
        <v>301</v>
      </c>
      <c r="J132" s="10" t="s">
        <v>333</v>
      </c>
      <c r="K132" s="14" t="s">
        <v>541</v>
      </c>
      <c r="L132" s="33">
        <v>0</v>
      </c>
    </row>
    <row r="133" spans="1:12">
      <c r="A133" s="10" t="s">
        <v>262</v>
      </c>
      <c r="B133" s="10" t="s">
        <v>8</v>
      </c>
      <c r="C133" s="10" t="s">
        <v>304</v>
      </c>
      <c r="D133" s="10" t="s">
        <v>334</v>
      </c>
      <c r="E133" s="10" t="s">
        <v>335</v>
      </c>
      <c r="F133" s="10"/>
      <c r="G133" s="10" t="s">
        <v>336</v>
      </c>
      <c r="H133" s="11">
        <v>274</v>
      </c>
      <c r="I133" s="10" t="s">
        <v>337</v>
      </c>
      <c r="J133" s="10" t="s">
        <v>338</v>
      </c>
      <c r="K133" s="14" t="s">
        <v>541</v>
      </c>
      <c r="L133" s="33">
        <v>0</v>
      </c>
    </row>
    <row r="134" spans="1:12">
      <c r="A134" s="10" t="s">
        <v>262</v>
      </c>
      <c r="B134" s="10" t="s">
        <v>8</v>
      </c>
      <c r="C134" s="10" t="s">
        <v>304</v>
      </c>
      <c r="D134" s="10" t="s">
        <v>339</v>
      </c>
      <c r="E134" s="10" t="s">
        <v>340</v>
      </c>
      <c r="F134" s="10"/>
      <c r="G134" s="10" t="s">
        <v>341</v>
      </c>
      <c r="H134" s="11">
        <v>279</v>
      </c>
      <c r="I134" s="10" t="s">
        <v>337</v>
      </c>
      <c r="J134" s="10" t="s">
        <v>342</v>
      </c>
      <c r="K134" s="14" t="s">
        <v>542</v>
      </c>
      <c r="L134" s="33">
        <v>0</v>
      </c>
    </row>
    <row r="135" spans="1:12">
      <c r="A135" s="10" t="s">
        <v>303</v>
      </c>
      <c r="B135" s="10" t="s">
        <v>8</v>
      </c>
      <c r="C135" s="10" t="s">
        <v>304</v>
      </c>
      <c r="D135" s="10" t="s">
        <v>339</v>
      </c>
      <c r="E135" s="10" t="s">
        <v>340</v>
      </c>
      <c r="F135" s="10"/>
      <c r="G135" s="10" t="s">
        <v>341</v>
      </c>
      <c r="H135" s="11">
        <v>279</v>
      </c>
      <c r="I135" s="10" t="s">
        <v>329</v>
      </c>
      <c r="J135" s="10" t="s">
        <v>343</v>
      </c>
      <c r="K135" s="14" t="s">
        <v>542</v>
      </c>
      <c r="L135" s="33">
        <v>0</v>
      </c>
    </row>
    <row r="136" spans="1:12">
      <c r="A136" s="10" t="s">
        <v>262</v>
      </c>
      <c r="B136" s="10" t="s">
        <v>8</v>
      </c>
      <c r="C136" s="10" t="s">
        <v>304</v>
      </c>
      <c r="D136" s="10" t="s">
        <v>344</v>
      </c>
      <c r="E136" s="10" t="s">
        <v>345</v>
      </c>
      <c r="F136" s="10"/>
      <c r="G136" s="10" t="s">
        <v>346</v>
      </c>
      <c r="H136" s="11">
        <v>306</v>
      </c>
      <c r="I136" s="10" t="s">
        <v>337</v>
      </c>
      <c r="J136" s="10" t="s">
        <v>347</v>
      </c>
      <c r="K136" s="14" t="s">
        <v>541</v>
      </c>
      <c r="L136" s="33">
        <v>0</v>
      </c>
    </row>
    <row r="137" spans="1:12">
      <c r="A137" s="10" t="s">
        <v>262</v>
      </c>
      <c r="B137" s="10" t="s">
        <v>8</v>
      </c>
      <c r="C137" s="10" t="s">
        <v>304</v>
      </c>
      <c r="D137" s="10" t="s">
        <v>348</v>
      </c>
      <c r="E137" s="10" t="s">
        <v>349</v>
      </c>
      <c r="F137" s="10"/>
      <c r="G137" s="10"/>
      <c r="H137" s="11">
        <v>335</v>
      </c>
      <c r="I137" s="10" t="s">
        <v>337</v>
      </c>
      <c r="J137" s="10" t="s">
        <v>350</v>
      </c>
      <c r="K137" s="14" t="s">
        <v>542</v>
      </c>
      <c r="L137" s="33">
        <v>0</v>
      </c>
    </row>
    <row r="138" spans="1:12">
      <c r="A138" s="10" t="s">
        <v>303</v>
      </c>
      <c r="B138" s="10" t="s">
        <v>8</v>
      </c>
      <c r="C138" s="10" t="s">
        <v>304</v>
      </c>
      <c r="D138" s="10" t="s">
        <v>351</v>
      </c>
      <c r="E138" s="10" t="s">
        <v>352</v>
      </c>
      <c r="F138" s="10"/>
      <c r="G138" s="10"/>
      <c r="H138" s="11">
        <v>406</v>
      </c>
      <c r="I138" s="10" t="s">
        <v>321</v>
      </c>
      <c r="J138" s="10" t="s">
        <v>353</v>
      </c>
      <c r="K138" s="14" t="s">
        <v>541</v>
      </c>
      <c r="L138" s="33">
        <v>0</v>
      </c>
    </row>
    <row r="139" spans="1:12">
      <c r="A139" s="10" t="s">
        <v>303</v>
      </c>
      <c r="B139" s="10" t="s">
        <v>8</v>
      </c>
      <c r="C139" s="10" t="s">
        <v>304</v>
      </c>
      <c r="D139" s="10" t="s">
        <v>354</v>
      </c>
      <c r="E139" s="10" t="s">
        <v>355</v>
      </c>
      <c r="F139" s="10"/>
      <c r="G139" s="10"/>
      <c r="H139" s="11">
        <v>438</v>
      </c>
      <c r="I139" s="10" t="s">
        <v>356</v>
      </c>
      <c r="J139" s="10" t="s">
        <v>357</v>
      </c>
      <c r="K139" s="14" t="s">
        <v>541</v>
      </c>
      <c r="L139" s="33">
        <v>0</v>
      </c>
    </row>
    <row r="140" spans="1:12">
      <c r="A140" s="10" t="s">
        <v>262</v>
      </c>
      <c r="B140" s="10" t="s">
        <v>8</v>
      </c>
      <c r="C140" s="10" t="s">
        <v>304</v>
      </c>
      <c r="D140" s="10" t="s">
        <v>358</v>
      </c>
      <c r="E140" s="10" t="s">
        <v>359</v>
      </c>
      <c r="F140" s="10"/>
      <c r="G140" s="10" t="s">
        <v>360</v>
      </c>
      <c r="H140" s="11">
        <v>462</v>
      </c>
      <c r="I140" s="10" t="s">
        <v>337</v>
      </c>
      <c r="J140" s="10" t="s">
        <v>361</v>
      </c>
      <c r="K140" s="14" t="s">
        <v>542</v>
      </c>
      <c r="L140" s="33">
        <v>0</v>
      </c>
    </row>
    <row r="141" spans="1:12">
      <c r="A141" s="10" t="s">
        <v>303</v>
      </c>
      <c r="B141" s="10" t="s">
        <v>8</v>
      </c>
      <c r="C141" s="10" t="s">
        <v>304</v>
      </c>
      <c r="D141" s="10" t="s">
        <v>362</v>
      </c>
      <c r="E141" s="10" t="s">
        <v>363</v>
      </c>
      <c r="F141" s="10"/>
      <c r="G141" s="10"/>
      <c r="H141" s="11">
        <v>488</v>
      </c>
      <c r="I141" s="10" t="s">
        <v>301</v>
      </c>
      <c r="J141" s="10" t="s">
        <v>364</v>
      </c>
      <c r="K141" s="14" t="s">
        <v>541</v>
      </c>
      <c r="L141" s="33">
        <v>0</v>
      </c>
    </row>
    <row r="142" spans="1:12">
      <c r="A142" s="10" t="s">
        <v>262</v>
      </c>
      <c r="B142" s="10" t="s">
        <v>8</v>
      </c>
      <c r="C142" s="10" t="s">
        <v>304</v>
      </c>
      <c r="D142" s="10" t="s">
        <v>365</v>
      </c>
      <c r="E142" s="10" t="s">
        <v>366</v>
      </c>
      <c r="F142" s="10"/>
      <c r="G142" s="10"/>
      <c r="H142" s="11">
        <v>493</v>
      </c>
      <c r="I142" s="10" t="s">
        <v>337</v>
      </c>
      <c r="J142" s="10" t="s">
        <v>367</v>
      </c>
      <c r="K142" s="14" t="s">
        <v>541</v>
      </c>
      <c r="L142" s="33">
        <v>0</v>
      </c>
    </row>
    <row r="143" spans="1:12">
      <c r="A143" s="10" t="s">
        <v>303</v>
      </c>
      <c r="B143" s="10" t="s">
        <v>8</v>
      </c>
      <c r="C143" s="10" t="s">
        <v>304</v>
      </c>
      <c r="D143" s="10" t="s">
        <v>368</v>
      </c>
      <c r="E143" s="10" t="s">
        <v>369</v>
      </c>
      <c r="F143" s="10"/>
      <c r="G143" s="10"/>
      <c r="H143" s="11">
        <v>516</v>
      </c>
      <c r="I143" s="10" t="s">
        <v>301</v>
      </c>
      <c r="J143" s="10" t="s">
        <v>370</v>
      </c>
      <c r="K143" s="14" t="s">
        <v>541</v>
      </c>
      <c r="L143" s="33">
        <v>0</v>
      </c>
    </row>
    <row r="144" spans="1:12">
      <c r="A144" s="10" t="s">
        <v>262</v>
      </c>
      <c r="B144" s="10" t="s">
        <v>8</v>
      </c>
      <c r="C144" s="10" t="s">
        <v>304</v>
      </c>
      <c r="D144" s="10" t="s">
        <v>371</v>
      </c>
      <c r="E144" s="10" t="s">
        <v>372</v>
      </c>
      <c r="F144" s="10"/>
      <c r="G144" s="10"/>
      <c r="H144" s="11">
        <v>518</v>
      </c>
      <c r="I144" s="10" t="s">
        <v>337</v>
      </c>
      <c r="J144" s="10" t="s">
        <v>373</v>
      </c>
      <c r="K144" s="14" t="s">
        <v>542</v>
      </c>
      <c r="L144" s="33">
        <v>0</v>
      </c>
    </row>
    <row r="145" spans="1:12">
      <c r="A145" s="10" t="s">
        <v>262</v>
      </c>
      <c r="B145" s="10" t="s">
        <v>8</v>
      </c>
      <c r="C145" s="10" t="s">
        <v>304</v>
      </c>
      <c r="D145" s="10" t="s">
        <v>374</v>
      </c>
      <c r="E145" s="10" t="s">
        <v>375</v>
      </c>
      <c r="F145" s="10"/>
      <c r="G145" s="10"/>
      <c r="H145" s="11">
        <v>572</v>
      </c>
      <c r="I145" s="10" t="s">
        <v>337</v>
      </c>
      <c r="J145" s="10" t="s">
        <v>376</v>
      </c>
      <c r="K145" s="14" t="s">
        <v>541</v>
      </c>
      <c r="L145" s="33">
        <v>0</v>
      </c>
    </row>
    <row r="146" spans="1:12">
      <c r="A146" s="10" t="s">
        <v>303</v>
      </c>
      <c r="B146" s="10" t="s">
        <v>8</v>
      </c>
      <c r="C146" s="10" t="s">
        <v>304</v>
      </c>
      <c r="D146" s="10" t="s">
        <v>377</v>
      </c>
      <c r="E146" s="10" t="s">
        <v>378</v>
      </c>
      <c r="F146" s="10"/>
      <c r="G146" s="10" t="s">
        <v>379</v>
      </c>
      <c r="H146" s="11">
        <v>589</v>
      </c>
      <c r="I146" s="10" t="s">
        <v>321</v>
      </c>
      <c r="J146" s="10" t="s">
        <v>380</v>
      </c>
      <c r="K146" s="14" t="s">
        <v>541</v>
      </c>
      <c r="L146" s="33">
        <v>0</v>
      </c>
    </row>
    <row r="147" spans="1:12">
      <c r="A147" s="10" t="s">
        <v>262</v>
      </c>
      <c r="B147" s="10" t="s">
        <v>8</v>
      </c>
      <c r="C147" s="10" t="s">
        <v>304</v>
      </c>
      <c r="D147" s="10" t="s">
        <v>381</v>
      </c>
      <c r="E147" s="10" t="s">
        <v>382</v>
      </c>
      <c r="F147" s="10"/>
      <c r="G147" s="10"/>
      <c r="H147" s="11">
        <v>600</v>
      </c>
      <c r="I147" s="10" t="s">
        <v>337</v>
      </c>
      <c r="J147" s="10" t="s">
        <v>383</v>
      </c>
      <c r="K147" s="14" t="s">
        <v>541</v>
      </c>
      <c r="L147" s="33">
        <v>0</v>
      </c>
    </row>
    <row r="148" spans="1:12">
      <c r="A148" s="10" t="s">
        <v>303</v>
      </c>
      <c r="B148" s="10" t="s">
        <v>8</v>
      </c>
      <c r="C148" s="10" t="s">
        <v>304</v>
      </c>
      <c r="D148" s="10" t="s">
        <v>384</v>
      </c>
      <c r="E148" s="10" t="s">
        <v>385</v>
      </c>
      <c r="F148" s="10"/>
      <c r="G148" s="10" t="s">
        <v>386</v>
      </c>
      <c r="H148" s="11">
        <v>622</v>
      </c>
      <c r="I148" s="10" t="s">
        <v>329</v>
      </c>
      <c r="J148" s="10" t="s">
        <v>387</v>
      </c>
      <c r="K148" s="14" t="s">
        <v>542</v>
      </c>
      <c r="L148" s="33">
        <v>0</v>
      </c>
    </row>
    <row r="149" spans="1:12">
      <c r="A149" s="10" t="s">
        <v>303</v>
      </c>
      <c r="B149" s="10" t="s">
        <v>8</v>
      </c>
      <c r="C149" s="10" t="s">
        <v>304</v>
      </c>
      <c r="D149" s="10" t="s">
        <v>388</v>
      </c>
      <c r="E149" s="10" t="s">
        <v>389</v>
      </c>
      <c r="F149" s="10"/>
      <c r="G149" s="10" t="s">
        <v>386</v>
      </c>
      <c r="H149" s="11">
        <v>623</v>
      </c>
      <c r="I149" s="10" t="s">
        <v>329</v>
      </c>
      <c r="J149" s="10" t="s">
        <v>390</v>
      </c>
      <c r="K149" s="14" t="s">
        <v>542</v>
      </c>
      <c r="L149" s="33">
        <v>0</v>
      </c>
    </row>
    <row r="150" spans="1:12">
      <c r="A150" s="10" t="s">
        <v>303</v>
      </c>
      <c r="B150" s="10" t="s">
        <v>8</v>
      </c>
      <c r="C150" s="10" t="s">
        <v>304</v>
      </c>
      <c r="D150" s="10" t="s">
        <v>391</v>
      </c>
      <c r="E150" s="10" t="s">
        <v>392</v>
      </c>
      <c r="F150" s="10"/>
      <c r="G150" s="12"/>
      <c r="H150" s="11">
        <v>628</v>
      </c>
      <c r="I150" s="10" t="s">
        <v>393</v>
      </c>
      <c r="J150" s="13" t="s">
        <v>394</v>
      </c>
      <c r="K150" s="14" t="s">
        <v>541</v>
      </c>
      <c r="L150" s="33">
        <v>0</v>
      </c>
    </row>
    <row r="151" spans="1:12">
      <c r="A151" s="10" t="s">
        <v>303</v>
      </c>
      <c r="B151" s="10" t="s">
        <v>8</v>
      </c>
      <c r="C151" s="10" t="s">
        <v>304</v>
      </c>
      <c r="D151" s="10" t="s">
        <v>395</v>
      </c>
      <c r="E151" s="10" t="s">
        <v>396</v>
      </c>
      <c r="F151" s="10"/>
      <c r="G151" s="10"/>
      <c r="H151" s="11">
        <v>632</v>
      </c>
      <c r="I151" s="10" t="s">
        <v>329</v>
      </c>
      <c r="J151" s="10" t="s">
        <v>397</v>
      </c>
      <c r="K151" s="14" t="s">
        <v>542</v>
      </c>
      <c r="L151" s="33">
        <v>0</v>
      </c>
    </row>
    <row r="152" spans="1:12">
      <c r="A152" s="10" t="s">
        <v>303</v>
      </c>
      <c r="B152" s="10" t="s">
        <v>8</v>
      </c>
      <c r="C152" s="10" t="s">
        <v>304</v>
      </c>
      <c r="D152" s="10" t="s">
        <v>398</v>
      </c>
      <c r="E152" s="10" t="s">
        <v>399</v>
      </c>
      <c r="F152" s="10"/>
      <c r="G152" s="10"/>
      <c r="H152" s="11">
        <v>635</v>
      </c>
      <c r="I152" s="10" t="s">
        <v>329</v>
      </c>
      <c r="J152" s="10" t="s">
        <v>400</v>
      </c>
      <c r="K152" s="14" t="s">
        <v>542</v>
      </c>
      <c r="L152" s="33">
        <v>0</v>
      </c>
    </row>
    <row r="153" spans="1:12">
      <c r="A153" s="10" t="s">
        <v>303</v>
      </c>
      <c r="B153" s="10" t="s">
        <v>8</v>
      </c>
      <c r="C153" s="10" t="s">
        <v>304</v>
      </c>
      <c r="D153" s="10" t="s">
        <v>401</v>
      </c>
      <c r="E153" s="10" t="s">
        <v>402</v>
      </c>
      <c r="F153" s="10"/>
      <c r="G153" s="12"/>
      <c r="H153" s="11">
        <v>641</v>
      </c>
      <c r="I153" s="10" t="s">
        <v>403</v>
      </c>
      <c r="J153" s="10" t="s">
        <v>404</v>
      </c>
      <c r="K153" s="14" t="s">
        <v>541</v>
      </c>
      <c r="L153" s="33">
        <v>0</v>
      </c>
    </row>
    <row r="154" spans="1:12">
      <c r="A154" s="10" t="s">
        <v>303</v>
      </c>
      <c r="B154" s="10" t="s">
        <v>8</v>
      </c>
      <c r="C154" s="10" t="s">
        <v>304</v>
      </c>
      <c r="D154" s="10" t="s">
        <v>405</v>
      </c>
      <c r="E154" s="10" t="s">
        <v>406</v>
      </c>
      <c r="F154" s="10"/>
      <c r="G154" s="12"/>
      <c r="H154" s="11">
        <v>646</v>
      </c>
      <c r="I154" s="10" t="s">
        <v>407</v>
      </c>
      <c r="J154" s="10" t="s">
        <v>408</v>
      </c>
      <c r="K154" s="14" t="s">
        <v>541</v>
      </c>
      <c r="L154" s="33">
        <v>0</v>
      </c>
    </row>
    <row r="155" spans="1:12">
      <c r="A155" s="10" t="s">
        <v>303</v>
      </c>
      <c r="B155" s="10" t="s">
        <v>8</v>
      </c>
      <c r="C155" s="10" t="s">
        <v>304</v>
      </c>
      <c r="D155" s="10" t="s">
        <v>409</v>
      </c>
      <c r="E155" s="10" t="s">
        <v>410</v>
      </c>
      <c r="F155" s="10"/>
      <c r="G155" s="10"/>
      <c r="H155" s="11">
        <v>699</v>
      </c>
      <c r="I155" s="10" t="s">
        <v>301</v>
      </c>
      <c r="J155" s="10" t="s">
        <v>411</v>
      </c>
      <c r="K155" s="14" t="s">
        <v>541</v>
      </c>
      <c r="L155" s="33">
        <v>0</v>
      </c>
    </row>
    <row r="156" spans="1:12">
      <c r="A156" s="10" t="s">
        <v>303</v>
      </c>
      <c r="B156" s="10" t="s">
        <v>8</v>
      </c>
      <c r="C156" s="10" t="s">
        <v>304</v>
      </c>
      <c r="D156" s="10" t="s">
        <v>412</v>
      </c>
      <c r="E156" s="10" t="s">
        <v>413</v>
      </c>
      <c r="F156" s="10"/>
      <c r="G156" s="10"/>
      <c r="H156" s="11">
        <v>725</v>
      </c>
      <c r="I156" s="10" t="s">
        <v>301</v>
      </c>
      <c r="J156" s="10" t="s">
        <v>310</v>
      </c>
      <c r="K156" s="14" t="s">
        <v>541</v>
      </c>
      <c r="L156" s="33">
        <v>0</v>
      </c>
    </row>
    <row r="157" spans="1:12">
      <c r="A157" s="10" t="s">
        <v>303</v>
      </c>
      <c r="B157" s="10" t="s">
        <v>8</v>
      </c>
      <c r="C157" s="10" t="s">
        <v>304</v>
      </c>
      <c r="D157" s="10" t="s">
        <v>414</v>
      </c>
      <c r="E157" s="10" t="s">
        <v>415</v>
      </c>
      <c r="F157" s="10"/>
      <c r="G157" s="10"/>
      <c r="H157" s="11">
        <v>730</v>
      </c>
      <c r="I157" s="10" t="s">
        <v>301</v>
      </c>
      <c r="J157" s="10" t="s">
        <v>416</v>
      </c>
      <c r="K157" s="14" t="s">
        <v>541</v>
      </c>
      <c r="L157" s="33">
        <v>0</v>
      </c>
    </row>
    <row r="158" spans="1:12">
      <c r="A158" s="10" t="s">
        <v>303</v>
      </c>
      <c r="B158" s="10" t="s">
        <v>8</v>
      </c>
      <c r="C158" s="10" t="s">
        <v>304</v>
      </c>
      <c r="D158" s="10" t="s">
        <v>417</v>
      </c>
      <c r="E158" s="10" t="s">
        <v>418</v>
      </c>
      <c r="F158" s="10"/>
      <c r="G158" s="12"/>
      <c r="H158" s="11">
        <v>748</v>
      </c>
      <c r="I158" s="10" t="s">
        <v>419</v>
      </c>
      <c r="J158" s="10" t="s">
        <v>420</v>
      </c>
      <c r="K158" s="14" t="s">
        <v>541</v>
      </c>
      <c r="L158" s="33">
        <v>0</v>
      </c>
    </row>
    <row r="159" spans="1:12">
      <c r="A159" s="10" t="s">
        <v>303</v>
      </c>
      <c r="B159" s="10" t="s">
        <v>8</v>
      </c>
      <c r="C159" s="10" t="s">
        <v>304</v>
      </c>
      <c r="D159" s="10" t="s">
        <v>421</v>
      </c>
      <c r="E159" s="10" t="s">
        <v>422</v>
      </c>
      <c r="F159" s="10"/>
      <c r="G159" s="10"/>
      <c r="H159" s="11">
        <v>750</v>
      </c>
      <c r="I159" s="10" t="s">
        <v>301</v>
      </c>
      <c r="J159" s="10" t="s">
        <v>423</v>
      </c>
      <c r="K159" s="14" t="s">
        <v>541</v>
      </c>
      <c r="L159" s="33">
        <v>0</v>
      </c>
    </row>
    <row r="160" spans="1:12">
      <c r="A160" s="10" t="s">
        <v>303</v>
      </c>
      <c r="B160" s="10" t="s">
        <v>8</v>
      </c>
      <c r="C160" s="10" t="s">
        <v>304</v>
      </c>
      <c r="D160" s="10" t="s">
        <v>424</v>
      </c>
      <c r="E160" s="10" t="s">
        <v>425</v>
      </c>
      <c r="F160" s="10"/>
      <c r="G160" s="10"/>
      <c r="H160" s="11">
        <v>756</v>
      </c>
      <c r="I160" s="10" t="s">
        <v>329</v>
      </c>
      <c r="J160" s="10" t="s">
        <v>426</v>
      </c>
      <c r="K160" s="14" t="s">
        <v>542</v>
      </c>
      <c r="L160" s="33">
        <v>0</v>
      </c>
    </row>
    <row r="161" spans="1:12">
      <c r="A161" s="10" t="s">
        <v>303</v>
      </c>
      <c r="B161" s="10" t="s">
        <v>8</v>
      </c>
      <c r="C161" s="10" t="s">
        <v>304</v>
      </c>
      <c r="D161" s="10" t="s">
        <v>427</v>
      </c>
      <c r="E161" s="10" t="s">
        <v>428</v>
      </c>
      <c r="F161" s="10"/>
      <c r="G161" s="10"/>
      <c r="H161" s="11">
        <v>761</v>
      </c>
      <c r="I161" s="10" t="s">
        <v>301</v>
      </c>
      <c r="J161" s="10" t="s">
        <v>429</v>
      </c>
      <c r="K161" s="14" t="s">
        <v>541</v>
      </c>
      <c r="L161" s="33">
        <v>0</v>
      </c>
    </row>
    <row r="162" spans="1:12">
      <c r="A162" s="10" t="s">
        <v>303</v>
      </c>
      <c r="B162" s="10" t="s">
        <v>8</v>
      </c>
      <c r="C162" s="10" t="s">
        <v>304</v>
      </c>
      <c r="D162" s="10" t="s">
        <v>430</v>
      </c>
      <c r="E162" s="10" t="s">
        <v>431</v>
      </c>
      <c r="F162" s="10"/>
      <c r="G162" s="10"/>
      <c r="H162" s="11">
        <v>765</v>
      </c>
      <c r="I162" s="10" t="s">
        <v>329</v>
      </c>
      <c r="J162" s="10" t="s">
        <v>432</v>
      </c>
      <c r="K162" s="14" t="s">
        <v>541</v>
      </c>
      <c r="L162" s="33">
        <v>0</v>
      </c>
    </row>
    <row r="163" spans="1:12">
      <c r="A163" s="10" t="s">
        <v>303</v>
      </c>
      <c r="B163" s="10" t="s">
        <v>8</v>
      </c>
      <c r="C163" s="10" t="s">
        <v>304</v>
      </c>
      <c r="D163" s="10" t="s">
        <v>433</v>
      </c>
      <c r="E163" s="10" t="s">
        <v>434</v>
      </c>
      <c r="F163" s="10"/>
      <c r="G163" s="10" t="s">
        <v>435</v>
      </c>
      <c r="H163" s="11">
        <v>810</v>
      </c>
      <c r="I163" s="10" t="s">
        <v>329</v>
      </c>
      <c r="J163" s="10" t="s">
        <v>436</v>
      </c>
      <c r="K163" s="14" t="s">
        <v>542</v>
      </c>
      <c r="L163" s="33">
        <v>0</v>
      </c>
    </row>
    <row r="164" spans="1:12">
      <c r="A164" s="10" t="s">
        <v>303</v>
      </c>
      <c r="B164" s="10" t="s">
        <v>8</v>
      </c>
      <c r="C164" s="10" t="s">
        <v>304</v>
      </c>
      <c r="D164" s="10" t="s">
        <v>437</v>
      </c>
      <c r="E164" s="10" t="s">
        <v>438</v>
      </c>
      <c r="F164" s="10"/>
      <c r="G164" s="10" t="s">
        <v>386</v>
      </c>
      <c r="H164" s="11">
        <v>811</v>
      </c>
      <c r="I164" s="10" t="s">
        <v>329</v>
      </c>
      <c r="J164" s="10" t="s">
        <v>439</v>
      </c>
      <c r="K164" s="14" t="s">
        <v>542</v>
      </c>
      <c r="L164" s="33">
        <v>0</v>
      </c>
    </row>
    <row r="165" spans="1:12">
      <c r="A165" s="10" t="s">
        <v>303</v>
      </c>
      <c r="B165" s="10" t="s">
        <v>8</v>
      </c>
      <c r="C165" s="10" t="s">
        <v>304</v>
      </c>
      <c r="D165" s="10" t="s">
        <v>170</v>
      </c>
      <c r="E165" s="10" t="s">
        <v>171</v>
      </c>
      <c r="F165" s="10"/>
      <c r="G165" s="10" t="s">
        <v>440</v>
      </c>
      <c r="H165" s="11">
        <v>815</v>
      </c>
      <c r="I165" s="10" t="s">
        <v>441</v>
      </c>
      <c r="J165" s="10" t="s">
        <v>442</v>
      </c>
      <c r="K165" s="14" t="s">
        <v>542</v>
      </c>
      <c r="L165" s="33">
        <v>0</v>
      </c>
    </row>
    <row r="166" spans="1:12">
      <c r="A166" s="10" t="s">
        <v>303</v>
      </c>
      <c r="B166" s="10" t="s">
        <v>8</v>
      </c>
      <c r="C166" s="10" t="s">
        <v>304</v>
      </c>
      <c r="D166" s="10" t="s">
        <v>173</v>
      </c>
      <c r="E166" s="10" t="s">
        <v>174</v>
      </c>
      <c r="F166" s="10"/>
      <c r="G166" s="10" t="s">
        <v>443</v>
      </c>
      <c r="H166" s="11">
        <v>816</v>
      </c>
      <c r="I166" s="10" t="s">
        <v>441</v>
      </c>
      <c r="J166" s="10" t="s">
        <v>442</v>
      </c>
      <c r="K166" s="14" t="s">
        <v>542</v>
      </c>
      <c r="L166" s="33">
        <v>0</v>
      </c>
    </row>
    <row r="167" spans="1:12">
      <c r="A167" s="10" t="s">
        <v>262</v>
      </c>
      <c r="B167" s="10" t="s">
        <v>8</v>
      </c>
      <c r="C167" s="10" t="s">
        <v>304</v>
      </c>
      <c r="D167" s="10" t="s">
        <v>444</v>
      </c>
      <c r="E167" s="10" t="s">
        <v>445</v>
      </c>
      <c r="F167" s="10"/>
      <c r="G167" s="10"/>
      <c r="H167" s="11">
        <v>853</v>
      </c>
      <c r="I167" s="10" t="s">
        <v>337</v>
      </c>
      <c r="J167" s="10" t="s">
        <v>446</v>
      </c>
      <c r="K167" s="14" t="s">
        <v>541</v>
      </c>
      <c r="L167" s="33">
        <v>0</v>
      </c>
    </row>
    <row r="168" spans="1:12">
      <c r="A168" s="10" t="s">
        <v>303</v>
      </c>
      <c r="B168" s="10" t="s">
        <v>8</v>
      </c>
      <c r="C168" s="10" t="s">
        <v>304</v>
      </c>
      <c r="D168" s="10" t="s">
        <v>447</v>
      </c>
      <c r="E168" s="10" t="s">
        <v>448</v>
      </c>
      <c r="F168" s="10"/>
      <c r="G168" s="10"/>
      <c r="H168" s="11">
        <v>865</v>
      </c>
      <c r="I168" s="10" t="s">
        <v>301</v>
      </c>
      <c r="J168" s="10" t="s">
        <v>449</v>
      </c>
      <c r="K168" s="14" t="s">
        <v>541</v>
      </c>
      <c r="L168" s="33">
        <v>0</v>
      </c>
    </row>
    <row r="169" spans="1:12">
      <c r="A169" s="10" t="s">
        <v>303</v>
      </c>
      <c r="B169" s="10" t="s">
        <v>8</v>
      </c>
      <c r="C169" s="10" t="s">
        <v>304</v>
      </c>
      <c r="D169" s="10" t="s">
        <v>450</v>
      </c>
      <c r="E169" s="10" t="s">
        <v>451</v>
      </c>
      <c r="F169" s="10"/>
      <c r="G169" s="10"/>
      <c r="H169" s="11">
        <v>915</v>
      </c>
      <c r="I169" s="10" t="s">
        <v>301</v>
      </c>
      <c r="J169" s="10" t="s">
        <v>452</v>
      </c>
      <c r="K169" s="14" t="s">
        <v>541</v>
      </c>
      <c r="L169" s="33">
        <v>0</v>
      </c>
    </row>
    <row r="170" spans="1:12">
      <c r="A170" s="10" t="s">
        <v>303</v>
      </c>
      <c r="B170" s="10" t="s">
        <v>8</v>
      </c>
      <c r="C170" s="10" t="s">
        <v>304</v>
      </c>
      <c r="D170" s="10" t="s">
        <v>453</v>
      </c>
      <c r="E170" s="10" t="s">
        <v>454</v>
      </c>
      <c r="F170" s="10"/>
      <c r="G170" s="10"/>
      <c r="H170" s="11">
        <v>917</v>
      </c>
      <c r="I170" s="10" t="s">
        <v>301</v>
      </c>
      <c r="J170" s="10" t="s">
        <v>455</v>
      </c>
      <c r="K170" s="14" t="s">
        <v>541</v>
      </c>
      <c r="L170" s="33">
        <v>0</v>
      </c>
    </row>
    <row r="171" spans="1:12">
      <c r="A171" s="10" t="s">
        <v>303</v>
      </c>
      <c r="B171" s="10" t="s">
        <v>8</v>
      </c>
      <c r="C171" s="10" t="s">
        <v>304</v>
      </c>
      <c r="D171" s="10" t="s">
        <v>456</v>
      </c>
      <c r="E171" s="10" t="s">
        <v>457</v>
      </c>
      <c r="F171" s="10"/>
      <c r="G171" s="10" t="s">
        <v>458</v>
      </c>
      <c r="H171" s="11">
        <v>932</v>
      </c>
      <c r="I171" s="10" t="s">
        <v>459</v>
      </c>
      <c r="J171" s="10" t="s">
        <v>460</v>
      </c>
      <c r="K171" s="14" t="s">
        <v>541</v>
      </c>
      <c r="L171" s="33">
        <v>0</v>
      </c>
    </row>
    <row r="172" spans="1:12">
      <c r="A172" s="10" t="s">
        <v>303</v>
      </c>
      <c r="B172" s="10" t="s">
        <v>8</v>
      </c>
      <c r="C172" s="10" t="s">
        <v>304</v>
      </c>
      <c r="D172" s="10" t="s">
        <v>461</v>
      </c>
      <c r="E172" s="10" t="s">
        <v>462</v>
      </c>
      <c r="F172" s="10"/>
      <c r="G172" s="10" t="s">
        <v>463</v>
      </c>
      <c r="H172" s="11">
        <v>944</v>
      </c>
      <c r="I172" s="10" t="s">
        <v>464</v>
      </c>
      <c r="J172" s="10" t="s">
        <v>460</v>
      </c>
      <c r="K172" s="14" t="s">
        <v>541</v>
      </c>
      <c r="L172" s="33">
        <v>0</v>
      </c>
    </row>
    <row r="173" spans="1:12">
      <c r="A173" s="10" t="s">
        <v>303</v>
      </c>
      <c r="B173" s="10" t="s">
        <v>8</v>
      </c>
      <c r="C173" s="10" t="s">
        <v>304</v>
      </c>
      <c r="D173" s="10" t="s">
        <v>465</v>
      </c>
      <c r="E173" s="10" t="s">
        <v>466</v>
      </c>
      <c r="F173" s="10"/>
      <c r="G173" s="10" t="s">
        <v>467</v>
      </c>
      <c r="H173" s="11">
        <v>950</v>
      </c>
      <c r="I173" s="10" t="s">
        <v>459</v>
      </c>
      <c r="J173" s="10" t="s">
        <v>460</v>
      </c>
      <c r="K173" s="14" t="s">
        <v>541</v>
      </c>
      <c r="L173" s="33">
        <v>0</v>
      </c>
    </row>
    <row r="174" spans="1:12">
      <c r="A174" s="10" t="s">
        <v>262</v>
      </c>
      <c r="B174" s="10" t="s">
        <v>8</v>
      </c>
      <c r="C174" s="10" t="s">
        <v>304</v>
      </c>
      <c r="D174" s="10" t="s">
        <v>468</v>
      </c>
      <c r="E174" s="10" t="s">
        <v>469</v>
      </c>
      <c r="F174" s="10"/>
      <c r="G174" s="10"/>
      <c r="H174" s="11">
        <v>952</v>
      </c>
      <c r="I174" s="10" t="s">
        <v>337</v>
      </c>
      <c r="J174" s="10" t="s">
        <v>470</v>
      </c>
      <c r="K174" s="14" t="s">
        <v>541</v>
      </c>
      <c r="L174" s="33">
        <v>0</v>
      </c>
    </row>
    <row r="175" spans="1:12">
      <c r="A175" s="10" t="s">
        <v>303</v>
      </c>
      <c r="B175" s="10" t="s">
        <v>8</v>
      </c>
      <c r="C175" s="10" t="s">
        <v>304</v>
      </c>
      <c r="D175" s="10" t="s">
        <v>277</v>
      </c>
      <c r="E175" s="10" t="s">
        <v>278</v>
      </c>
      <c r="F175" s="10"/>
      <c r="G175" s="10"/>
      <c r="H175" s="11">
        <v>958</v>
      </c>
      <c r="I175" s="10" t="s">
        <v>301</v>
      </c>
      <c r="J175" s="10" t="s">
        <v>302</v>
      </c>
      <c r="K175" s="14" t="s">
        <v>541</v>
      </c>
      <c r="L175" s="33">
        <v>0</v>
      </c>
    </row>
    <row r="176" spans="1:12">
      <c r="A176" s="10" t="s">
        <v>303</v>
      </c>
      <c r="B176" s="10" t="s">
        <v>8</v>
      </c>
      <c r="C176" s="10" t="s">
        <v>304</v>
      </c>
      <c r="D176" s="10" t="s">
        <v>471</v>
      </c>
      <c r="E176" s="10" t="s">
        <v>472</v>
      </c>
      <c r="F176" s="10"/>
      <c r="G176" s="10"/>
      <c r="H176" s="11">
        <v>962</v>
      </c>
      <c r="I176" s="10" t="s">
        <v>301</v>
      </c>
      <c r="J176" s="10" t="s">
        <v>473</v>
      </c>
      <c r="K176" s="14" t="s">
        <v>541</v>
      </c>
      <c r="L176" s="33">
        <v>0</v>
      </c>
    </row>
    <row r="177" spans="1:12">
      <c r="A177" s="10" t="s">
        <v>303</v>
      </c>
      <c r="B177" s="10" t="s">
        <v>8</v>
      </c>
      <c r="C177" s="10" t="s">
        <v>304</v>
      </c>
      <c r="D177" s="10" t="s">
        <v>474</v>
      </c>
      <c r="E177" s="10" t="s">
        <v>475</v>
      </c>
      <c r="F177" s="10"/>
      <c r="G177" s="10"/>
      <c r="H177" s="11">
        <v>964</v>
      </c>
      <c r="I177" s="10" t="s">
        <v>301</v>
      </c>
      <c r="J177" s="10" t="s">
        <v>476</v>
      </c>
      <c r="K177" s="14" t="s">
        <v>541</v>
      </c>
      <c r="L177" s="33">
        <v>0</v>
      </c>
    </row>
    <row r="178" spans="1:12">
      <c r="A178" s="10" t="s">
        <v>303</v>
      </c>
      <c r="B178" s="10" t="s">
        <v>8</v>
      </c>
      <c r="C178" s="10" t="s">
        <v>304</v>
      </c>
      <c r="D178" s="10" t="s">
        <v>196</v>
      </c>
      <c r="E178" s="10" t="s">
        <v>197</v>
      </c>
      <c r="F178" s="10"/>
      <c r="G178" s="10" t="s">
        <v>477</v>
      </c>
      <c r="H178" s="11">
        <v>966</v>
      </c>
      <c r="I178" s="10" t="s">
        <v>301</v>
      </c>
      <c r="J178" s="10" t="s">
        <v>478</v>
      </c>
      <c r="K178" s="14" t="s">
        <v>541</v>
      </c>
      <c r="L178" s="33">
        <v>0</v>
      </c>
    </row>
    <row r="179" spans="1:12">
      <c r="A179" s="10" t="s">
        <v>303</v>
      </c>
      <c r="B179" s="10" t="s">
        <v>8</v>
      </c>
      <c r="C179" s="10" t="s">
        <v>304</v>
      </c>
      <c r="D179" s="10" t="s">
        <v>479</v>
      </c>
      <c r="E179" s="10" t="s">
        <v>480</v>
      </c>
      <c r="F179" s="10"/>
      <c r="G179" s="10" t="s">
        <v>481</v>
      </c>
      <c r="H179" s="11">
        <v>981</v>
      </c>
      <c r="I179" s="10" t="s">
        <v>459</v>
      </c>
      <c r="J179" s="10" t="s">
        <v>460</v>
      </c>
      <c r="K179" s="14" t="s">
        <v>541</v>
      </c>
      <c r="L179" s="33">
        <v>0</v>
      </c>
    </row>
    <row r="180" spans="1:12">
      <c r="A180" s="10" t="s">
        <v>303</v>
      </c>
      <c r="B180" s="10" t="s">
        <v>8</v>
      </c>
      <c r="C180" s="10" t="s">
        <v>304</v>
      </c>
      <c r="D180" s="10" t="s">
        <v>482</v>
      </c>
      <c r="E180" s="10" t="s">
        <v>483</v>
      </c>
      <c r="F180" s="10"/>
      <c r="G180" s="10" t="s">
        <v>484</v>
      </c>
      <c r="H180" s="11">
        <v>1002</v>
      </c>
      <c r="I180" s="10" t="s">
        <v>459</v>
      </c>
      <c r="J180" s="10" t="s">
        <v>485</v>
      </c>
      <c r="K180" s="14" t="s">
        <v>541</v>
      </c>
      <c r="L180" s="33">
        <v>0</v>
      </c>
    </row>
    <row r="181" spans="1:12">
      <c r="A181" s="10" t="s">
        <v>303</v>
      </c>
      <c r="B181" s="10" t="s">
        <v>8</v>
      </c>
      <c r="C181" s="10" t="s">
        <v>304</v>
      </c>
      <c r="D181" s="10" t="s">
        <v>486</v>
      </c>
      <c r="E181" s="10" t="s">
        <v>487</v>
      </c>
      <c r="F181" s="10"/>
      <c r="G181" s="10" t="s">
        <v>488</v>
      </c>
      <c r="H181" s="11">
        <v>1003</v>
      </c>
      <c r="I181" s="10" t="s">
        <v>301</v>
      </c>
      <c r="J181" s="10" t="s">
        <v>489</v>
      </c>
      <c r="K181" s="14" t="s">
        <v>541</v>
      </c>
      <c r="L181" s="33">
        <v>0</v>
      </c>
    </row>
    <row r="182" spans="1:12">
      <c r="A182" s="10" t="s">
        <v>303</v>
      </c>
      <c r="B182" s="10" t="s">
        <v>8</v>
      </c>
      <c r="C182" s="10" t="s">
        <v>304</v>
      </c>
      <c r="D182" s="10" t="s">
        <v>490</v>
      </c>
      <c r="E182" s="10" t="s">
        <v>491</v>
      </c>
      <c r="F182" s="10"/>
      <c r="G182" s="10"/>
      <c r="H182" s="11">
        <v>1006</v>
      </c>
      <c r="I182" s="10" t="s">
        <v>441</v>
      </c>
      <c r="J182" s="10" t="s">
        <v>492</v>
      </c>
      <c r="K182" s="14" t="s">
        <v>542</v>
      </c>
      <c r="L182" s="33">
        <v>0</v>
      </c>
    </row>
    <row r="183" spans="1:12">
      <c r="A183" s="10" t="s">
        <v>303</v>
      </c>
      <c r="B183" s="10" t="s">
        <v>8</v>
      </c>
      <c r="C183" s="10" t="s">
        <v>304</v>
      </c>
      <c r="D183" s="10" t="s">
        <v>493</v>
      </c>
      <c r="E183" s="10" t="s">
        <v>494</v>
      </c>
      <c r="F183" s="10"/>
      <c r="G183" s="10"/>
      <c r="H183" s="11">
        <v>1007</v>
      </c>
      <c r="I183" s="10" t="s">
        <v>301</v>
      </c>
      <c r="J183" s="10" t="s">
        <v>495</v>
      </c>
      <c r="K183" s="14" t="s">
        <v>541</v>
      </c>
      <c r="L183" s="33">
        <v>0</v>
      </c>
    </row>
    <row r="184" spans="1:12">
      <c r="A184" s="10" t="s">
        <v>303</v>
      </c>
      <c r="B184" s="10" t="s">
        <v>8</v>
      </c>
      <c r="C184" s="10" t="s">
        <v>304</v>
      </c>
      <c r="D184" s="10" t="s">
        <v>496</v>
      </c>
      <c r="E184" s="10" t="s">
        <v>497</v>
      </c>
      <c r="F184" s="10"/>
      <c r="G184" s="10"/>
      <c r="H184" s="11">
        <v>1008</v>
      </c>
      <c r="I184" s="10" t="s">
        <v>301</v>
      </c>
      <c r="J184" s="10" t="s">
        <v>498</v>
      </c>
      <c r="K184" s="14" t="s">
        <v>541</v>
      </c>
      <c r="L184" s="33">
        <v>0</v>
      </c>
    </row>
    <row r="185" spans="1:12">
      <c r="A185" s="10" t="s">
        <v>262</v>
      </c>
      <c r="B185" s="10" t="s">
        <v>8</v>
      </c>
      <c r="C185" s="10" t="s">
        <v>304</v>
      </c>
      <c r="D185" s="10" t="s">
        <v>499</v>
      </c>
      <c r="E185" s="10" t="s">
        <v>500</v>
      </c>
      <c r="F185" s="10"/>
      <c r="G185" s="10" t="s">
        <v>501</v>
      </c>
      <c r="H185" s="11">
        <v>1014</v>
      </c>
      <c r="I185" s="10" t="s">
        <v>502</v>
      </c>
      <c r="J185" s="10" t="s">
        <v>503</v>
      </c>
      <c r="K185" s="14" t="s">
        <v>542</v>
      </c>
      <c r="L185" s="33">
        <v>0</v>
      </c>
    </row>
    <row r="186" spans="1:12">
      <c r="A186" s="10" t="s">
        <v>262</v>
      </c>
      <c r="B186" s="10" t="s">
        <v>8</v>
      </c>
      <c r="C186" s="10" t="s">
        <v>304</v>
      </c>
      <c r="D186" s="10" t="s">
        <v>504</v>
      </c>
      <c r="E186" s="10" t="s">
        <v>505</v>
      </c>
      <c r="F186" s="10"/>
      <c r="G186" s="10" t="s">
        <v>506</v>
      </c>
      <c r="H186" s="11">
        <v>1037</v>
      </c>
      <c r="I186" s="10" t="s">
        <v>507</v>
      </c>
      <c r="J186" s="10" t="s">
        <v>508</v>
      </c>
      <c r="K186" s="14" t="s">
        <v>542</v>
      </c>
      <c r="L186" s="33">
        <v>0</v>
      </c>
    </row>
  </sheetData>
  <autoFilter ref="A16:L186" xr:uid="{00000000-0009-0000-0000-000000000000}"/>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5"/>
  <sheetViews>
    <sheetView zoomScale="90" zoomScaleNormal="90" workbookViewId="0">
      <selection activeCell="B3" sqref="B3"/>
    </sheetView>
  </sheetViews>
  <sheetFormatPr defaultRowHeight="15"/>
  <cols>
    <col min="1" max="1" width="41" customWidth="1"/>
    <col min="2" max="2" width="13.28515625" customWidth="1"/>
    <col min="3" max="3" width="14.7109375" customWidth="1"/>
    <col min="4" max="4" width="12.85546875" customWidth="1"/>
    <col min="5" max="5" width="13.28515625" customWidth="1"/>
    <col min="6" max="6" width="18" customWidth="1"/>
    <col min="11" max="11" width="11.42578125" customWidth="1"/>
    <col min="12" max="12" width="20.85546875" customWidth="1"/>
    <col min="13" max="13" width="13" customWidth="1"/>
    <col min="14" max="16" width="13.42578125" customWidth="1"/>
  </cols>
  <sheetData>
    <row r="1" spans="1:18" ht="24">
      <c r="A1" s="19"/>
      <c r="B1" s="19"/>
      <c r="C1" s="20" t="s">
        <v>294</v>
      </c>
      <c r="D1" s="20" t="s">
        <v>7</v>
      </c>
      <c r="E1" s="20" t="s">
        <v>562</v>
      </c>
      <c r="F1" s="20" t="s">
        <v>563</v>
      </c>
      <c r="G1" s="20" t="s">
        <v>564</v>
      </c>
      <c r="H1" s="21" t="s">
        <v>565</v>
      </c>
      <c r="I1" s="20" t="s">
        <v>566</v>
      </c>
      <c r="J1" s="20" t="s">
        <v>82</v>
      </c>
      <c r="K1" s="21" t="s">
        <v>262</v>
      </c>
      <c r="L1" s="21" t="s">
        <v>567</v>
      </c>
      <c r="M1" s="21" t="s">
        <v>568</v>
      </c>
      <c r="N1" s="21" t="s">
        <v>569</v>
      </c>
      <c r="O1" s="21" t="s">
        <v>570</v>
      </c>
      <c r="P1" s="21" t="s">
        <v>571</v>
      </c>
      <c r="Q1" s="21" t="s">
        <v>280</v>
      </c>
      <c r="R1" s="21" t="s">
        <v>6</v>
      </c>
    </row>
    <row r="2" spans="1:18">
      <c r="A2" s="22" t="s">
        <v>572</v>
      </c>
      <c r="B2" s="23">
        <f>SUM(C2:Q2)</f>
        <v>9130</v>
      </c>
      <c r="C2" s="14">
        <v>665</v>
      </c>
      <c r="D2" s="14">
        <v>665</v>
      </c>
      <c r="E2" s="14">
        <v>0</v>
      </c>
      <c r="F2" s="14">
        <v>665</v>
      </c>
      <c r="G2" s="14">
        <v>665</v>
      </c>
      <c r="H2" s="14">
        <v>665</v>
      </c>
      <c r="I2" s="14">
        <v>665</v>
      </c>
      <c r="J2" s="14">
        <v>665</v>
      </c>
      <c r="K2" s="14">
        <v>665</v>
      </c>
      <c r="L2" s="14">
        <v>665</v>
      </c>
      <c r="M2" s="14">
        <v>665</v>
      </c>
      <c r="N2" s="14">
        <v>665</v>
      </c>
      <c r="O2" s="14">
        <v>665</v>
      </c>
      <c r="P2" s="14">
        <v>665</v>
      </c>
      <c r="Q2" s="14">
        <v>485</v>
      </c>
      <c r="R2" s="14">
        <v>371</v>
      </c>
    </row>
    <row r="3" spans="1:18" ht="30">
      <c r="A3" s="22" t="s">
        <v>573</v>
      </c>
      <c r="B3" s="23">
        <f>SUM(C3:R3)</f>
        <v>0</v>
      </c>
      <c r="C3" s="14">
        <v>0</v>
      </c>
      <c r="D3" s="14">
        <v>0</v>
      </c>
      <c r="E3" s="14">
        <v>0</v>
      </c>
      <c r="F3" s="14">
        <v>0</v>
      </c>
      <c r="G3" s="14">
        <v>0</v>
      </c>
      <c r="H3" s="14">
        <v>0</v>
      </c>
      <c r="I3" s="14">
        <v>0</v>
      </c>
      <c r="J3" s="14">
        <v>0</v>
      </c>
      <c r="K3" s="14">
        <v>0</v>
      </c>
      <c r="L3" s="14">
        <v>0</v>
      </c>
      <c r="M3" s="14">
        <v>0</v>
      </c>
      <c r="N3" s="14">
        <v>0</v>
      </c>
      <c r="O3" s="14">
        <v>0</v>
      </c>
      <c r="P3" s="14">
        <v>0</v>
      </c>
      <c r="Q3" s="14">
        <v>0</v>
      </c>
      <c r="R3" s="14">
        <v>0</v>
      </c>
    </row>
    <row r="4" spans="1:18" ht="30">
      <c r="A4" s="22" t="s">
        <v>574</v>
      </c>
      <c r="B4" s="24">
        <f>B3/B2</f>
        <v>0</v>
      </c>
    </row>
    <row r="5" spans="1:18" ht="30">
      <c r="A5" s="22" t="s">
        <v>575</v>
      </c>
      <c r="B5" s="23" t="s">
        <v>576</v>
      </c>
    </row>
    <row r="6" spans="1:18" ht="27">
      <c r="A6" s="22" t="s">
        <v>577</v>
      </c>
      <c r="B6" s="23" t="s">
        <v>578</v>
      </c>
    </row>
    <row r="7" spans="1:18" ht="30">
      <c r="A7" s="22" t="s">
        <v>584</v>
      </c>
      <c r="B7" s="22" t="s">
        <v>585</v>
      </c>
    </row>
    <row r="8" spans="1:18">
      <c r="A8" s="22" t="s">
        <v>586</v>
      </c>
      <c r="B8" s="29">
        <v>94698068</v>
      </c>
    </row>
    <row r="9" spans="1:18">
      <c r="A9" s="22" t="s">
        <v>580</v>
      </c>
      <c r="B9" s="23">
        <v>25</v>
      </c>
    </row>
    <row r="10" spans="1:18">
      <c r="A10" s="22" t="s">
        <v>581</v>
      </c>
      <c r="B10" s="22" t="s">
        <v>582</v>
      </c>
    </row>
    <row r="11" spans="1:18">
      <c r="A11" s="22" t="s">
        <v>583</v>
      </c>
      <c r="B11" s="24">
        <v>4.0000000000000002E-4</v>
      </c>
    </row>
    <row r="12" spans="1:18">
      <c r="A12" s="22" t="s">
        <v>587</v>
      </c>
      <c r="B12" s="30">
        <f>+(((B8/100)*0.3)/100)*0.04</f>
        <v>113.63768160000002</v>
      </c>
    </row>
    <row r="13" spans="1:18">
      <c r="A13" s="27"/>
      <c r="B13" s="26"/>
    </row>
    <row r="15" spans="1:18">
      <c r="B15" s="28"/>
    </row>
  </sheetData>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Istr_finale_Cons22_GAIA</vt:lpstr>
      <vt:lpstr>Calcolopenalita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Ilaria Ferrari</dc:creator>
  <cp:lastModifiedBy>Ilaria Ferrari</cp:lastModifiedBy>
  <dcterms:created xsi:type="dcterms:W3CDTF">2023-11-13T08:02:09Z</dcterms:created>
  <dcterms:modified xsi:type="dcterms:W3CDTF">2023-11-21T14:37:31Z</dcterms:modified>
</cp:coreProperties>
</file>