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CONTROLLO e FINANZIAMENTI\CT6\Obblighi 2024\Z_PENALI\Controllo_a_progetto_al_31_12_23\2025_10_AC_Proposta_a_DG\"/>
    </mc:Choice>
  </mc:AlternateContent>
  <xr:revisionPtr revIDLastSave="0" documentId="13_ncr:1_{1F84DC07-071E-4D02-B8D3-D188D85C50EA}" xr6:coauthVersionLast="47" xr6:coauthVersionMax="47" xr10:uidLastSave="{00000000-0000-0000-0000-000000000000}"/>
  <bookViews>
    <workbookView xWindow="4410" yWindow="1365" windowWidth="15915" windowHeight="13275" activeTab="1" xr2:uid="{00000000-000D-0000-FFFF-FFFF00000000}"/>
  </bookViews>
  <sheets>
    <sheet name="PDI controllo a progetto" sheetId="1" r:id="rId1"/>
    <sheet name="PENALE_TOT" sheetId="2" r:id="rId2"/>
  </sheets>
  <definedNames>
    <definedName name="_xlnm._FilterDatabase" localSheetId="0" hidden="1">'PDI controllo a progetto'!$A$2:$Q$41</definedName>
    <definedName name="_xlnm.Print_Area" localSheetId="0">'PDI controllo a progetto'!$A$2:$N$41</definedName>
    <definedName name="_xlnm.Print_Titles" localSheetId="0">'PDI controllo a progetto'!$2:$2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P37" i="1"/>
  <c r="D12" i="2"/>
  <c r="O11" i="1" l="1"/>
  <c r="D2" i="2" l="1"/>
  <c r="D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tc={DC7C79C9-6E85-4538-8443-4784A27DEED9}</author>
  </authors>
  <commentList>
    <comment ref="H27" authorId="0" shapeId="0" xr:uid="{DC7C79C9-6E85-4538-8443-4784A27DEED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Modifica AIT al consuntivo 2023 a conclusione dell’istruttoria di controllo in base ai chiarimenti forniti dal gestore</t>
      </text>
    </comment>
  </commentList>
</comments>
</file>

<file path=xl/sharedStrings.xml><?xml version="1.0" encoding="utf-8"?>
<sst xmlns="http://schemas.openxmlformats.org/spreadsheetml/2006/main" count="260" uniqueCount="143">
  <si>
    <t>Cod_Mi</t>
  </si>
  <si>
    <t>Macro_Intervento</t>
  </si>
  <si>
    <t>Codait_Intervento</t>
  </si>
  <si>
    <t>Codint_Gestore</t>
  </si>
  <si>
    <t>Desc_Intervento</t>
  </si>
  <si>
    <t>Controllo_a_progetto</t>
  </si>
  <si>
    <t>MI_ACQ01</t>
  </si>
  <si>
    <t xml:space="preserve">Interventi strategici </t>
  </si>
  <si>
    <t>MI_ACQ01_06_0002</t>
  </si>
  <si>
    <t>Acquedotto anello senese -Derivazione da Invaso Montedoglio - lotto III  Asciano - Monteroni - Siena</t>
  </si>
  <si>
    <t>MI_ACQ01_06_0003</t>
  </si>
  <si>
    <t>Acquedotto anello senese -Derivazione da Invaso Montedoglio - lotto II Rapolano Asciano</t>
  </si>
  <si>
    <t>MI_ACQ01_06_0004</t>
  </si>
  <si>
    <t>Acquedotto anello senese -Derivazione da Invaso Montedoglio - Lotto IV Impianto di potabilizzazione</t>
  </si>
  <si>
    <t>MI_ACQ01_06_0039</t>
  </si>
  <si>
    <t>Schema idrico alta Val di Paglia, lotto III: condotta adduttrice San Casciano dei Bagni - Radicofani</t>
  </si>
  <si>
    <t>MI_ACQ01_06_0053</t>
  </si>
  <si>
    <t>Acquedotto anello senese -Derivazione da Invaso Montedoglio - Lotto I Pozzo della Chiana - Rapolano</t>
  </si>
  <si>
    <t>MI_ACQ03</t>
  </si>
  <si>
    <t>Potenziamenti / Nuovi schemi acquedottistici</t>
  </si>
  <si>
    <t>MI_ACQ03_06_0010</t>
  </si>
  <si>
    <t>Ricerche idriche nuove fonti di approvvigionamento zona costa e adduzione</t>
  </si>
  <si>
    <t>MI_ACQ03_06_0019</t>
  </si>
  <si>
    <t>Schema idrico alta Val di Paglia, lotto I: adeguamento della condotta adduttrice dal complesso sorgentizio Ermicciolo – Saragio (ex "Efficientamento della Rete di Adduzione di Castiglione d’Orcia")</t>
  </si>
  <si>
    <t>MI_ACQ03_06_0044</t>
  </si>
  <si>
    <t>Impianto abbattimento arsenico sorgenti S.Fiora</t>
  </si>
  <si>
    <t>MI_ACQ03_06_0192</t>
  </si>
  <si>
    <t>Schema idrico alta Val di Paglia, Lotto II: potenziamento della adduttrice per Radicofani</t>
  </si>
  <si>
    <t>MI_FOG-DEP01</t>
  </si>
  <si>
    <t>Interventi e AdP strategici fognatura/depurazione</t>
  </si>
  <si>
    <t>MI_FOG-DEP01_06_0096</t>
  </si>
  <si>
    <t>Depurazione Capalbio</t>
  </si>
  <si>
    <t>MI_FOG-DEP02</t>
  </si>
  <si>
    <t>Obblighi di estensione depurazione agglomerati maggiori 2000 AE</t>
  </si>
  <si>
    <t>MI_FOG-DEP02_06_0098</t>
  </si>
  <si>
    <t>Nuovo depuratore capoluogo e fognatura Arcidosso</t>
  </si>
  <si>
    <t>MI_FOG-DEP02_06_0104</t>
  </si>
  <si>
    <t>Collegamenti Montalcino Torrenieri 1° lotto 2° Lotto</t>
  </si>
  <si>
    <t>MI_FOG-DEP03</t>
  </si>
  <si>
    <t>Obblighi di estensione depurazione piccoli agglomerati minori 2000 AE</t>
  </si>
  <si>
    <t>MI_FOG-DEP03_06_0114</t>
  </si>
  <si>
    <t>Adeguamento scarico loc. Poggiarello - La Ripa (nuovo depuratore)</t>
  </si>
  <si>
    <t>MI_FOG-DEP03_06_0115</t>
  </si>
  <si>
    <t>Adeguamento scarico Campiglia d'Orcia zona Poderaccio (nuovo depuratore)</t>
  </si>
  <si>
    <t>MI_FOG-DEP03_06_0116</t>
  </si>
  <si>
    <t>Realizzazione di un trattamento appropriato a servizio dello scarico Vivo d'orcia loc. Eremo</t>
  </si>
  <si>
    <t>MI_FOG-DEP03_06_0117</t>
  </si>
  <si>
    <t>Adeguamento scarichi zona Rocca d'Orcia zona Colombaio (nuovo depuratore)</t>
  </si>
  <si>
    <t>MI_FOG-DEP03_06_0120</t>
  </si>
  <si>
    <t>Adeguamento depurazione Campiglia dei Foci (ex "collettamento imhoff Campiglia a Cipressi)</t>
  </si>
  <si>
    <t>MI_FOG-DEP07</t>
  </si>
  <si>
    <t>Manutenzione straordinaria / Sostituzione depuratori</t>
  </si>
  <si>
    <t>MI_FOG-DEP03_06_0123</t>
  </si>
  <si>
    <t>Depurazione Giglio Campese-Porto</t>
  </si>
  <si>
    <t>MI_FOG-DEP03_06_0128</t>
  </si>
  <si>
    <t>Realizzazione di un impianto di depurazione a servizio di Montieri</t>
  </si>
  <si>
    <t>MI_FOG-DEP03_06_0131</t>
  </si>
  <si>
    <t>Radicofani - collettore zona centro storico, collettamento scarico non depurato e realizzazione depuratore</t>
  </si>
  <si>
    <t>MI_FOG-DEP03_06_0132</t>
  </si>
  <si>
    <t>Adeguamento scarico Contignano zona Il Borgo</t>
  </si>
  <si>
    <t>MI_FOG-DEP03_06_0137</t>
  </si>
  <si>
    <t>Depuratore Sorano capoluogo</t>
  </si>
  <si>
    <t>MI_FOG-DEP03_06_0139</t>
  </si>
  <si>
    <t>60X0016</t>
  </si>
  <si>
    <t>Depurazione petroio</t>
  </si>
  <si>
    <t>MI_FOG-DEP03_06_0140</t>
  </si>
  <si>
    <t>Adeguamento scarico IdL Saturnia</t>
  </si>
  <si>
    <t>MI_FOG-DEP07_06_0102</t>
  </si>
  <si>
    <t>Adeguamento depuratore Bagno di Gavorrano</t>
  </si>
  <si>
    <t>MI_FOG-DEP07_06_0106</t>
  </si>
  <si>
    <t>Adeguamento impianto di depurazione Badesse</t>
  </si>
  <si>
    <t>MI_FOG-DEP07_06_0107</t>
  </si>
  <si>
    <t>Adeguamento al depuratore di San Giovanni (sezione ossidazione e linea fanghi) - Pitigliano</t>
  </si>
  <si>
    <t>MI_FOG-DEP07_06_0111</t>
  </si>
  <si>
    <t>Depurazione frazione Selvena e Rifacimento fognatura nera in via Aldobrandeschi nella frazione di Selvena (uniti)</t>
  </si>
  <si>
    <t>MI_FOG-DEP07_06_0112</t>
  </si>
  <si>
    <t>Adeguamento IDL Lame</t>
  </si>
  <si>
    <t>MI_FOG-DEP07_06_0118</t>
  </si>
  <si>
    <t>Adeguamento depuratore Le Piazze e collettamento scarichi</t>
  </si>
  <si>
    <t>MI_FOG-DEP07_06_0124</t>
  </si>
  <si>
    <t>Adeguamento imhoff Montiano</t>
  </si>
  <si>
    <t>MI_FOG-DEP07_06_0130</t>
  </si>
  <si>
    <t>Lavori per l'adeguamento depuratore di Ponticino</t>
  </si>
  <si>
    <t>MI_FOG-DEP07_06_0134</t>
  </si>
  <si>
    <t>Adeguamento Imhoff Bagnore</t>
  </si>
  <si>
    <t>MI_FOG-DEP07_06_0136</t>
  </si>
  <si>
    <t>Adeguamento Imhoff Pancole</t>
  </si>
  <si>
    <t>MI_FOG-DEP07_06_0154</t>
  </si>
  <si>
    <t>Interventi depuratore San Giovanni</t>
  </si>
  <si>
    <t>MI_ACQ01_06_0061</t>
  </si>
  <si>
    <t>OPSTR20_0009</t>
  </si>
  <si>
    <t>Raddoppio della capacità di compenso per la riduzione delle interruzioni di servizio del comprensorio delle Colline Metallifere (Massa Marittima – Monterotondo)</t>
  </si>
  <si>
    <t>MI_FOG-DEP01_06_0097</t>
  </si>
  <si>
    <t>OPSTR20_0014</t>
  </si>
  <si>
    <t>Potenziamento depuratore Campo Cangino (Comune di Follonica), riuso acque depurate, adeguamento sistema fognario e estensione reti idriche</t>
  </si>
  <si>
    <t>MI_FOG-DEP01_06_0098</t>
  </si>
  <si>
    <t>OPSTR20_0015</t>
  </si>
  <si>
    <t>Realizzazione sezione di trattamento terziario depuratore reflui civili Terrarossa</t>
  </si>
  <si>
    <t>MI_FOG-DEP01_06_0099</t>
  </si>
  <si>
    <t>OPSTR20_0016</t>
  </si>
  <si>
    <t>Realizzazione nuovo depuratore area costiera Grosseto</t>
  </si>
  <si>
    <t>Prevista conclusione al 31/12/23 SI/NO (1/0)</t>
  </si>
  <si>
    <t>SAL al 31/12/2023</t>
  </si>
  <si>
    <t>Costo totale</t>
  </si>
  <si>
    <t>Speso al 31/12/23</t>
  </si>
  <si>
    <t>In esercizio</t>
  </si>
  <si>
    <t>Intervento concluso al 31/12/23 SI/NO (1/0)</t>
  </si>
  <si>
    <t>nessuna</t>
  </si>
  <si>
    <t>nessuna - terminato pre 2020</t>
  </si>
  <si>
    <t>Nessuna - In Consuntivo 2023 l'intervento è indicato come IN ESERCIZIO. Da preconsuntivo al 31/12/2024, nel verbale di collaudo per il Lotto 2 risulta una fine lavori al 18/04/2024, ma viene specificato che al 20/12/2022 risultano concluse le opere funzionali al collettamento degli scarichi e successivamente a tale data, i lavori hanno riguardato la sistemazione ambientale dei luoghi interessati dai lavori.</t>
  </si>
  <si>
    <t>Si richiede l'invio di documentazione attestante la messa in esercizio delle opere entro il 31/12/2023</t>
  </si>
  <si>
    <t>L'intervento è stato realizzato con appalti aperti, si allega pertanto la dichiarazione di fine lavori del RUP e del DL</t>
  </si>
  <si>
    <t>Nel corso dell’esercizio l’impianto è stato oggetto di un provvedimento giudiziario che ne ha interrotto il funzionamento e che non ha consentito l’esecuzione del collaudo. Il procedimento è ancora in essere. Si allega il verbale di fine lavori.</t>
  </si>
  <si>
    <t>PdI 2022-23</t>
  </si>
  <si>
    <t>Proposta penali da AIT al gestore prot. AIT 4146/2025</t>
  </si>
  <si>
    <t>Nota gestore prot. AIT 4546/2025</t>
  </si>
  <si>
    <t>Proposta penali al DG AIT</t>
  </si>
  <si>
    <t>Osservazioni AIT post risposte gestore</t>
  </si>
  <si>
    <t>Proposta penale al DG
(€)</t>
  </si>
  <si>
    <t>Intervento non sottoposto a controllo - Non prevista conclusione al 31/12/23</t>
  </si>
  <si>
    <t>In esercizio - Nessuna richiesta da AIT al gestore</t>
  </si>
  <si>
    <t>In esercizio - Documentazione attestante trasmessa dal gestore</t>
  </si>
  <si>
    <t>Riscontro GESTORE</t>
  </si>
  <si>
    <t>Richieste AIT a gestore</t>
  </si>
  <si>
    <t>PENALE comunicata al gestore
(€)</t>
  </si>
  <si>
    <t>Proposta AIT al DG (€)</t>
  </si>
  <si>
    <t>Rispetto limite 2% del VRG da DT (SI/NO)</t>
  </si>
  <si>
    <t>SI</t>
  </si>
  <si>
    <t xml:space="preserve">Penale da ogglighi di comunicazione (2023) </t>
  </si>
  <si>
    <t>Penale ARERA RQTI (2023)</t>
  </si>
  <si>
    <t>Penale ARERA RQSII (2023)</t>
  </si>
  <si>
    <t>Penale da controllo a progetto (2023)</t>
  </si>
  <si>
    <t>Penale totale 2023</t>
  </si>
  <si>
    <t>Limite 2% VRG (2023)</t>
  </si>
  <si>
    <t>Limite quadriennio su penale da controllo a progetto</t>
  </si>
  <si>
    <t>PdI 2020-21 (€)</t>
  </si>
  <si>
    <t>PdI 2022-23 (€)</t>
  </si>
  <si>
    <t>Limite 5% importo medio annuo da PdI</t>
  </si>
  <si>
    <t>Rispetto limite 5% importo medio annuo da PdI (SI/NO)</t>
  </si>
  <si>
    <t xml:space="preserve">Calcolo penale pre-controdeduzioni del gestore (prot. AIT 4146/2025) (€) </t>
  </si>
  <si>
    <r>
      <t>Dal riscontro pervenuto dal gestore (anche in base ai chiarimenti richiesti da AIT in fase istruttoria e pervenuti dal gestore e-mail del 07/04/2025, 28/05/2025 e 04/06/2025) l'intervento complessivo non risulta interamente concluso in quanto era ancora in corso al 31/12/23 il lotto 2 (</t>
    </r>
    <r>
      <rPr>
        <i/>
        <sz val="9"/>
        <color theme="1"/>
        <rFont val="Calibri"/>
        <family val="2"/>
        <scheme val="minor"/>
      </rPr>
      <t>Fornitura e posa in opera sezione di digestione anaerobica</t>
    </r>
    <r>
      <rPr>
        <sz val="9"/>
        <color theme="1"/>
        <rFont val="Calibri"/>
        <family val="2"/>
        <scheme val="minor"/>
      </rPr>
      <t>) rispetto al quale viene quindi calcolata la penale da controllo a progetto sulla base del costo totale/speso al 31/12/23 comunicati dal gestore su richiesta di AIT con e-mail del 04/06/2025.</t>
    </r>
  </si>
  <si>
    <t>Verifiche limiti di penalità ex art. 17 D.T.</t>
  </si>
  <si>
    <r>
      <t xml:space="preserve">Limite su penale complessiva
</t>
    </r>
    <r>
      <rPr>
        <b/>
        <sz val="11"/>
        <color theme="1"/>
        <rFont val="Calibri"/>
        <family val="2"/>
        <scheme val="minor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</si>
</sst>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.##0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/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7" xfId="0" applyBorder="1"/>
    <xf numFmtId="0" fontId="0" fillId="0" borderId="1" xfId="0" applyBorder="1"/>
    <xf numFmtId="3" fontId="0" fillId="0" borderId="10" xfId="0" applyNumberFormat="1" applyBorder="1" applyAlignment="1">
      <alignment horizontal="center"/>
    </xf>
    <xf numFmtId="0" fontId="0" fillId="0" borderId="12" xfId="0" applyBorder="1"/>
    <xf numFmtId="3" fontId="0" fillId="8" borderId="13" xfId="0" applyNumberForma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ancesca Lucarini" id="{B2F58E46-405F-40F8-9C20-20FAE2B67D87}" userId="S-1-5-21-496515255-3685965-1653919658-1167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7" dT="2025-01-10T14:16:36.29" personId="{B2F58E46-405F-40F8-9C20-20FAE2B67D87}" id="{DC7C79C9-6E85-4538-8443-4784A27DEED9}">
    <text>Modifica AIT al consuntivo 2023 a conclusione dell’istruttoria di controllo in base ai chiarimenti forniti dal gestore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Q41"/>
  <sheetViews>
    <sheetView zoomScale="110" zoomScaleNormal="110" workbookViewId="0">
      <pane ySplit="2" topLeftCell="A14" activePane="bottomLeft" state="frozen"/>
      <selection pane="bottomLeft" activeCell="L14" sqref="L14"/>
    </sheetView>
  </sheetViews>
  <sheetFormatPr defaultColWidth="11.42578125" defaultRowHeight="12" x14ac:dyDescent="0.2"/>
  <cols>
    <col min="1" max="1" width="8.140625" style="11" customWidth="1"/>
    <col min="2" max="2" width="12.7109375" style="11" customWidth="1"/>
    <col min="3" max="3" width="19.140625" style="10" customWidth="1"/>
    <col min="4" max="4" width="19.140625" style="3" customWidth="1"/>
    <col min="5" max="5" width="19.140625" style="9" customWidth="1"/>
    <col min="6" max="6" width="14.140625" style="10" customWidth="1"/>
    <col min="7" max="7" width="14.5703125" style="12" customWidth="1"/>
    <col min="8" max="8" width="14.140625" style="12" customWidth="1"/>
    <col min="9" max="9" width="9.7109375" style="12" customWidth="1"/>
    <col min="10" max="10" width="13.28515625" style="12" customWidth="1"/>
    <col min="11" max="11" width="16.85546875" style="12" customWidth="1"/>
    <col min="12" max="12" width="19.42578125" style="34" customWidth="1"/>
    <col min="13" max="13" width="9.85546875" style="14" customWidth="1"/>
    <col min="14" max="14" width="23.85546875" style="12" customWidth="1"/>
    <col min="15" max="15" width="29" style="23" customWidth="1"/>
    <col min="16" max="16" width="20.28515625" style="23" customWidth="1"/>
    <col min="17" max="16384" width="11.42578125" style="10"/>
  </cols>
  <sheetData>
    <row r="1" spans="1:17" ht="30" x14ac:dyDescent="0.2">
      <c r="A1" s="35" t="s">
        <v>113</v>
      </c>
      <c r="B1" s="36"/>
      <c r="C1" s="36"/>
      <c r="D1" s="36"/>
      <c r="E1" s="36"/>
      <c r="F1" s="36"/>
      <c r="G1" s="37"/>
      <c r="H1" s="38" t="s">
        <v>114</v>
      </c>
      <c r="I1" s="39"/>
      <c r="J1" s="39"/>
      <c r="K1" s="39"/>
      <c r="L1" s="40"/>
      <c r="M1" s="41"/>
      <c r="N1" s="19" t="s">
        <v>115</v>
      </c>
      <c r="O1" s="42" t="s">
        <v>116</v>
      </c>
      <c r="P1" s="43"/>
    </row>
    <row r="2" spans="1:17" s="9" customFormat="1" ht="4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7" t="s">
        <v>101</v>
      </c>
      <c r="H2" s="7" t="s">
        <v>102</v>
      </c>
      <c r="I2" s="7" t="s">
        <v>106</v>
      </c>
      <c r="J2" s="7" t="s">
        <v>103</v>
      </c>
      <c r="K2" s="7" t="s">
        <v>104</v>
      </c>
      <c r="L2" s="7" t="s">
        <v>123</v>
      </c>
      <c r="M2" s="7" t="s">
        <v>124</v>
      </c>
      <c r="N2" s="7" t="s">
        <v>122</v>
      </c>
      <c r="O2" s="20" t="s">
        <v>117</v>
      </c>
      <c r="P2" s="21" t="s">
        <v>118</v>
      </c>
    </row>
    <row r="3" spans="1:17" ht="36" hidden="1" x14ac:dyDescent="0.2">
      <c r="A3" s="6" t="s">
        <v>6</v>
      </c>
      <c r="B3" s="6" t="s">
        <v>7</v>
      </c>
      <c r="C3" s="1" t="s">
        <v>8</v>
      </c>
      <c r="D3" s="1">
        <v>108002</v>
      </c>
      <c r="E3" s="1" t="s">
        <v>9</v>
      </c>
      <c r="F3" s="1">
        <v>1</v>
      </c>
      <c r="G3" s="2">
        <v>0</v>
      </c>
      <c r="H3" s="2"/>
      <c r="I3" s="2"/>
      <c r="J3" s="2"/>
      <c r="K3" s="2"/>
      <c r="L3" s="2"/>
      <c r="M3" s="13"/>
      <c r="N3" s="2"/>
      <c r="O3" s="24" t="s">
        <v>119</v>
      </c>
      <c r="P3" s="1">
        <v>0</v>
      </c>
      <c r="Q3" s="17"/>
    </row>
    <row r="4" spans="1:17" ht="36" hidden="1" x14ac:dyDescent="0.2">
      <c r="A4" s="6" t="s">
        <v>6</v>
      </c>
      <c r="B4" s="6" t="s">
        <v>7</v>
      </c>
      <c r="C4" s="1" t="s">
        <v>10</v>
      </c>
      <c r="D4" s="1">
        <v>108001</v>
      </c>
      <c r="E4" s="1" t="s">
        <v>11</v>
      </c>
      <c r="F4" s="1">
        <v>1</v>
      </c>
      <c r="G4" s="2">
        <v>0</v>
      </c>
      <c r="H4" s="2"/>
      <c r="I4" s="2"/>
      <c r="J4" s="2"/>
      <c r="K4" s="2"/>
      <c r="L4" s="2"/>
      <c r="M4" s="13"/>
      <c r="N4" s="2"/>
      <c r="O4" s="24" t="s">
        <v>119</v>
      </c>
      <c r="P4" s="1">
        <v>0</v>
      </c>
      <c r="Q4" s="17"/>
    </row>
    <row r="5" spans="1:17" ht="36" hidden="1" x14ac:dyDescent="0.2">
      <c r="A5" s="6" t="s">
        <v>6</v>
      </c>
      <c r="B5" s="6" t="s">
        <v>7</v>
      </c>
      <c r="C5" s="1" t="s">
        <v>12</v>
      </c>
      <c r="D5" s="1">
        <v>108004</v>
      </c>
      <c r="E5" s="1" t="s">
        <v>13</v>
      </c>
      <c r="F5" s="1">
        <v>1</v>
      </c>
      <c r="G5" s="2">
        <v>0</v>
      </c>
      <c r="H5" s="2"/>
      <c r="I5" s="2"/>
      <c r="J5" s="2"/>
      <c r="K5" s="2"/>
      <c r="L5" s="2"/>
      <c r="M5" s="13"/>
      <c r="N5" s="2"/>
      <c r="O5" s="24" t="s">
        <v>119</v>
      </c>
      <c r="P5" s="1">
        <v>0</v>
      </c>
      <c r="Q5" s="17"/>
    </row>
    <row r="6" spans="1:17" ht="36" hidden="1" x14ac:dyDescent="0.2">
      <c r="A6" s="6" t="s">
        <v>6</v>
      </c>
      <c r="B6" s="6" t="s">
        <v>7</v>
      </c>
      <c r="C6" s="1" t="s">
        <v>14</v>
      </c>
      <c r="D6" s="1">
        <v>1520507</v>
      </c>
      <c r="E6" s="1" t="s">
        <v>15</v>
      </c>
      <c r="F6" s="1">
        <v>1</v>
      </c>
      <c r="G6" s="2">
        <v>0</v>
      </c>
      <c r="H6" s="2"/>
      <c r="I6" s="2"/>
      <c r="J6" s="2"/>
      <c r="K6" s="2"/>
      <c r="L6" s="2"/>
      <c r="M6" s="13"/>
      <c r="N6" s="2"/>
      <c r="O6" s="24" t="s">
        <v>119</v>
      </c>
      <c r="P6" s="1">
        <v>0</v>
      </c>
      <c r="Q6" s="17"/>
    </row>
    <row r="7" spans="1:17" ht="36" hidden="1" x14ac:dyDescent="0.2">
      <c r="A7" s="6" t="s">
        <v>6</v>
      </c>
      <c r="B7" s="6" t="s">
        <v>7</v>
      </c>
      <c r="C7" s="1" t="s">
        <v>16</v>
      </c>
      <c r="D7" s="1">
        <v>1520353</v>
      </c>
      <c r="E7" s="1" t="s">
        <v>17</v>
      </c>
      <c r="F7" s="1">
        <v>1</v>
      </c>
      <c r="G7" s="2">
        <v>0</v>
      </c>
      <c r="H7" s="2"/>
      <c r="I7" s="2"/>
      <c r="J7" s="2"/>
      <c r="K7" s="2"/>
      <c r="L7" s="2"/>
      <c r="M7" s="13"/>
      <c r="N7" s="2"/>
      <c r="O7" s="24" t="s">
        <v>119</v>
      </c>
      <c r="P7" s="1">
        <v>0</v>
      </c>
      <c r="Q7" s="17"/>
    </row>
    <row r="8" spans="1:17" ht="36" hidden="1" x14ac:dyDescent="0.2">
      <c r="A8" s="6" t="s">
        <v>18</v>
      </c>
      <c r="B8" s="6" t="s">
        <v>19</v>
      </c>
      <c r="C8" s="1" t="s">
        <v>20</v>
      </c>
      <c r="D8" s="1">
        <v>1060011</v>
      </c>
      <c r="E8" s="1" t="s">
        <v>21</v>
      </c>
      <c r="F8" s="1">
        <v>1</v>
      </c>
      <c r="G8" s="2">
        <v>0</v>
      </c>
      <c r="H8" s="2"/>
      <c r="I8" s="2"/>
      <c r="J8" s="2"/>
      <c r="K8" s="2"/>
      <c r="L8" s="2"/>
      <c r="M8" s="13"/>
      <c r="N8" s="2"/>
      <c r="O8" s="24" t="s">
        <v>119</v>
      </c>
      <c r="P8" s="1">
        <v>0</v>
      </c>
      <c r="Q8" s="17"/>
    </row>
    <row r="9" spans="1:17" ht="49.5" customHeight="1" x14ac:dyDescent="0.2">
      <c r="A9" s="6" t="s">
        <v>18</v>
      </c>
      <c r="B9" s="6" t="s">
        <v>19</v>
      </c>
      <c r="C9" s="1" t="s">
        <v>22</v>
      </c>
      <c r="D9" s="1">
        <v>1040043</v>
      </c>
      <c r="E9" s="18" t="s">
        <v>23</v>
      </c>
      <c r="F9" s="1">
        <v>1</v>
      </c>
      <c r="G9" s="2">
        <v>1</v>
      </c>
      <c r="H9" s="2" t="s">
        <v>105</v>
      </c>
      <c r="I9" s="2">
        <v>1</v>
      </c>
      <c r="J9" s="15">
        <v>557297.51</v>
      </c>
      <c r="K9" s="15">
        <v>557297.51</v>
      </c>
      <c r="L9" s="8" t="s">
        <v>110</v>
      </c>
      <c r="M9" s="13"/>
      <c r="N9" s="16" t="s">
        <v>111</v>
      </c>
      <c r="O9" s="18" t="s">
        <v>121</v>
      </c>
      <c r="P9" s="18">
        <v>0</v>
      </c>
      <c r="Q9" s="17"/>
    </row>
    <row r="10" spans="1:17" ht="12" hidden="1" customHeight="1" x14ac:dyDescent="0.2">
      <c r="A10" s="6" t="s">
        <v>18</v>
      </c>
      <c r="B10" s="6" t="s">
        <v>19</v>
      </c>
      <c r="C10" s="1" t="s">
        <v>24</v>
      </c>
      <c r="D10" s="1">
        <v>1060001</v>
      </c>
      <c r="E10" s="1" t="s">
        <v>25</v>
      </c>
      <c r="F10" s="1">
        <v>1</v>
      </c>
      <c r="G10" s="2">
        <v>0</v>
      </c>
      <c r="H10" s="2"/>
      <c r="I10" s="2"/>
      <c r="J10" s="2"/>
      <c r="K10" s="2"/>
      <c r="L10" s="2"/>
      <c r="M10" s="13"/>
      <c r="N10" s="2"/>
      <c r="O10" s="24" t="s">
        <v>119</v>
      </c>
      <c r="P10" s="1">
        <v>0</v>
      </c>
      <c r="Q10" s="17"/>
    </row>
    <row r="11" spans="1:17" ht="60" x14ac:dyDescent="0.2">
      <c r="A11" s="6" t="s">
        <v>18</v>
      </c>
      <c r="B11" s="6" t="s">
        <v>19</v>
      </c>
      <c r="C11" s="1" t="s">
        <v>26</v>
      </c>
      <c r="D11" s="1">
        <v>1070007</v>
      </c>
      <c r="E11" s="18" t="s">
        <v>27</v>
      </c>
      <c r="F11" s="1">
        <v>1</v>
      </c>
      <c r="G11" s="2">
        <v>1</v>
      </c>
      <c r="H11" s="2" t="s">
        <v>105</v>
      </c>
      <c r="I11" s="2">
        <v>1</v>
      </c>
      <c r="J11" s="15">
        <v>612972.49</v>
      </c>
      <c r="K11" s="15">
        <v>612972.49</v>
      </c>
      <c r="L11" s="8" t="s">
        <v>110</v>
      </c>
      <c r="M11" s="13"/>
      <c r="N11" s="16" t="s">
        <v>111</v>
      </c>
      <c r="O11" s="18" t="str">
        <f>O9</f>
        <v>In esercizio - Documentazione attestante trasmessa dal gestore</v>
      </c>
      <c r="P11" s="18">
        <v>0</v>
      </c>
      <c r="Q11" s="17"/>
    </row>
    <row r="12" spans="1:17" ht="36" hidden="1" x14ac:dyDescent="0.2">
      <c r="A12" s="6" t="s">
        <v>28</v>
      </c>
      <c r="B12" s="6" t="s">
        <v>29</v>
      </c>
      <c r="C12" s="1" t="s">
        <v>30</v>
      </c>
      <c r="D12" s="1">
        <v>7320044</v>
      </c>
      <c r="E12" s="1" t="s">
        <v>31</v>
      </c>
      <c r="F12" s="1">
        <v>1</v>
      </c>
      <c r="G12" s="2">
        <v>0</v>
      </c>
      <c r="H12" s="2"/>
      <c r="I12" s="2"/>
      <c r="J12" s="2"/>
      <c r="K12" s="2"/>
      <c r="L12" s="2"/>
      <c r="M12" s="13"/>
      <c r="N12" s="2"/>
      <c r="O12" s="24" t="s">
        <v>119</v>
      </c>
      <c r="P12" s="1">
        <v>0</v>
      </c>
      <c r="Q12" s="17"/>
    </row>
    <row r="13" spans="1:17" ht="24" x14ac:dyDescent="0.2">
      <c r="A13" s="6" t="s">
        <v>32</v>
      </c>
      <c r="B13" s="6" t="s">
        <v>33</v>
      </c>
      <c r="C13" s="1" t="s">
        <v>34</v>
      </c>
      <c r="D13" s="1">
        <v>7320021</v>
      </c>
      <c r="E13" s="1" t="s">
        <v>35</v>
      </c>
      <c r="F13" s="1">
        <v>1</v>
      </c>
      <c r="G13" s="2">
        <v>1</v>
      </c>
      <c r="H13" s="2" t="s">
        <v>105</v>
      </c>
      <c r="I13" s="2">
        <v>1</v>
      </c>
      <c r="J13" s="15">
        <v>6431899.8320779512</v>
      </c>
      <c r="K13" s="15">
        <v>6409679.3300000001</v>
      </c>
      <c r="L13" s="8" t="s">
        <v>107</v>
      </c>
      <c r="M13" s="13"/>
      <c r="N13" s="5"/>
      <c r="O13" s="18" t="s">
        <v>120</v>
      </c>
      <c r="P13" s="18">
        <v>0</v>
      </c>
      <c r="Q13" s="17"/>
    </row>
    <row r="14" spans="1:17" ht="252" x14ac:dyDescent="0.2">
      <c r="A14" s="6" t="s">
        <v>32</v>
      </c>
      <c r="B14" s="6" t="s">
        <v>33</v>
      </c>
      <c r="C14" s="1" t="s">
        <v>36</v>
      </c>
      <c r="D14" s="1">
        <v>3520191</v>
      </c>
      <c r="E14" s="1" t="s">
        <v>37</v>
      </c>
      <c r="F14" s="1">
        <v>1</v>
      </c>
      <c r="G14" s="2">
        <v>1</v>
      </c>
      <c r="H14" s="2" t="s">
        <v>105</v>
      </c>
      <c r="I14" s="2">
        <v>1</v>
      </c>
      <c r="J14" s="15">
        <v>9358455.5756515227</v>
      </c>
      <c r="K14" s="15">
        <v>9137716.4800000004</v>
      </c>
      <c r="L14" s="8" t="s">
        <v>109</v>
      </c>
      <c r="M14" s="13"/>
      <c r="N14" s="8"/>
      <c r="O14" s="18" t="s">
        <v>120</v>
      </c>
      <c r="P14" s="18">
        <v>0</v>
      </c>
      <c r="Q14" s="17"/>
    </row>
    <row r="15" spans="1:17" ht="36" hidden="1" x14ac:dyDescent="0.2">
      <c r="A15" s="6" t="s">
        <v>38</v>
      </c>
      <c r="B15" s="6" t="s">
        <v>39</v>
      </c>
      <c r="C15" s="1" t="s">
        <v>40</v>
      </c>
      <c r="D15" s="1">
        <v>6050077</v>
      </c>
      <c r="E15" s="1" t="s">
        <v>41</v>
      </c>
      <c r="F15" s="1">
        <v>1</v>
      </c>
      <c r="G15" s="2">
        <v>0</v>
      </c>
      <c r="H15" s="2"/>
      <c r="I15" s="2"/>
      <c r="J15" s="2"/>
      <c r="K15" s="2"/>
      <c r="L15" s="2"/>
      <c r="M15" s="13"/>
      <c r="N15" s="2"/>
      <c r="O15" s="24" t="s">
        <v>119</v>
      </c>
      <c r="P15" s="1">
        <v>0</v>
      </c>
      <c r="Q15" s="17"/>
    </row>
    <row r="16" spans="1:17" ht="36" hidden="1" x14ac:dyDescent="0.2">
      <c r="A16" s="6" t="s">
        <v>38</v>
      </c>
      <c r="B16" s="6" t="s">
        <v>39</v>
      </c>
      <c r="C16" s="1" t="s">
        <v>42</v>
      </c>
      <c r="D16" s="1">
        <v>6050075</v>
      </c>
      <c r="E16" s="1" t="s">
        <v>43</v>
      </c>
      <c r="F16" s="1">
        <v>1</v>
      </c>
      <c r="G16" s="2">
        <v>0</v>
      </c>
      <c r="H16" s="2"/>
      <c r="I16" s="2"/>
      <c r="J16" s="2"/>
      <c r="K16" s="2"/>
      <c r="L16" s="2"/>
      <c r="M16" s="13"/>
      <c r="N16" s="2"/>
      <c r="O16" s="24" t="s">
        <v>119</v>
      </c>
      <c r="P16" s="1">
        <v>0</v>
      </c>
      <c r="Q16" s="17"/>
    </row>
    <row r="17" spans="1:17" ht="36" hidden="1" x14ac:dyDescent="0.2">
      <c r="A17" s="6" t="s">
        <v>38</v>
      </c>
      <c r="B17" s="6" t="s">
        <v>39</v>
      </c>
      <c r="C17" s="1" t="s">
        <v>44</v>
      </c>
      <c r="D17" s="1">
        <v>6050078</v>
      </c>
      <c r="E17" s="1" t="s">
        <v>45</v>
      </c>
      <c r="F17" s="1">
        <v>1</v>
      </c>
      <c r="G17" s="2">
        <v>0</v>
      </c>
      <c r="H17" s="2"/>
      <c r="I17" s="2"/>
      <c r="J17" s="2"/>
      <c r="K17" s="2"/>
      <c r="L17" s="2"/>
      <c r="M17" s="13"/>
      <c r="N17" s="2"/>
      <c r="O17" s="24" t="s">
        <v>119</v>
      </c>
      <c r="P17" s="1">
        <v>0</v>
      </c>
      <c r="Q17" s="17"/>
    </row>
    <row r="18" spans="1:17" ht="36" hidden="1" x14ac:dyDescent="0.2">
      <c r="A18" s="6" t="s">
        <v>38</v>
      </c>
      <c r="B18" s="6" t="s">
        <v>39</v>
      </c>
      <c r="C18" s="1" t="s">
        <v>46</v>
      </c>
      <c r="D18" s="1">
        <v>6050079</v>
      </c>
      <c r="E18" s="1" t="s">
        <v>47</v>
      </c>
      <c r="F18" s="1">
        <v>1</v>
      </c>
      <c r="G18" s="2">
        <v>0</v>
      </c>
      <c r="H18" s="2"/>
      <c r="I18" s="2"/>
      <c r="J18" s="2"/>
      <c r="K18" s="2"/>
      <c r="L18" s="2"/>
      <c r="M18" s="13"/>
      <c r="N18" s="2"/>
      <c r="O18" s="24" t="s">
        <v>119</v>
      </c>
      <c r="P18" s="1">
        <v>0</v>
      </c>
      <c r="Q18" s="17"/>
    </row>
    <row r="19" spans="1:17" ht="36" hidden="1" x14ac:dyDescent="0.2">
      <c r="A19" s="6" t="s">
        <v>38</v>
      </c>
      <c r="B19" s="6" t="s">
        <v>39</v>
      </c>
      <c r="C19" s="1" t="s">
        <v>48</v>
      </c>
      <c r="D19" s="1">
        <v>6050065</v>
      </c>
      <c r="E19" s="1" t="s">
        <v>49</v>
      </c>
      <c r="F19" s="1">
        <v>1</v>
      </c>
      <c r="G19" s="2">
        <v>0</v>
      </c>
      <c r="H19" s="2"/>
      <c r="I19" s="2"/>
      <c r="J19" s="2"/>
      <c r="K19" s="2"/>
      <c r="L19" s="2"/>
      <c r="M19" s="13"/>
      <c r="N19" s="2"/>
      <c r="O19" s="24" t="s">
        <v>119</v>
      </c>
      <c r="P19" s="1">
        <v>0</v>
      </c>
      <c r="Q19" s="17"/>
    </row>
    <row r="20" spans="1:17" ht="36" hidden="1" x14ac:dyDescent="0.2">
      <c r="A20" s="6" t="s">
        <v>38</v>
      </c>
      <c r="B20" s="6" t="s">
        <v>39</v>
      </c>
      <c r="C20" s="1" t="s">
        <v>52</v>
      </c>
      <c r="D20" s="1">
        <v>6320165</v>
      </c>
      <c r="E20" s="1" t="s">
        <v>53</v>
      </c>
      <c r="F20" s="1">
        <v>1</v>
      </c>
      <c r="G20" s="2">
        <v>0</v>
      </c>
      <c r="H20" s="2"/>
      <c r="I20" s="2"/>
      <c r="J20" s="2"/>
      <c r="K20" s="2"/>
      <c r="L20" s="2"/>
      <c r="M20" s="13"/>
      <c r="N20" s="2"/>
      <c r="O20" s="24" t="s">
        <v>119</v>
      </c>
      <c r="P20" s="1">
        <v>0</v>
      </c>
      <c r="Q20" s="17"/>
    </row>
    <row r="21" spans="1:17" ht="36" hidden="1" x14ac:dyDescent="0.2">
      <c r="A21" s="6" t="s">
        <v>38</v>
      </c>
      <c r="B21" s="6" t="s">
        <v>39</v>
      </c>
      <c r="C21" s="1" t="s">
        <v>54</v>
      </c>
      <c r="D21" s="1">
        <v>6320214</v>
      </c>
      <c r="E21" s="1" t="s">
        <v>55</v>
      </c>
      <c r="F21" s="1">
        <v>1</v>
      </c>
      <c r="G21" s="2">
        <v>0</v>
      </c>
      <c r="H21" s="2"/>
      <c r="I21" s="2"/>
      <c r="J21" s="2"/>
      <c r="K21" s="2"/>
      <c r="L21" s="2"/>
      <c r="M21" s="13"/>
      <c r="N21" s="2"/>
      <c r="O21" s="24" t="s">
        <v>119</v>
      </c>
      <c r="P21" s="1">
        <v>0</v>
      </c>
      <c r="Q21" s="17"/>
    </row>
    <row r="22" spans="1:17" ht="36" hidden="1" x14ac:dyDescent="0.2">
      <c r="A22" s="6" t="s">
        <v>38</v>
      </c>
      <c r="B22" s="6" t="s">
        <v>39</v>
      </c>
      <c r="C22" s="1" t="s">
        <v>56</v>
      </c>
      <c r="D22" s="1">
        <v>6320252</v>
      </c>
      <c r="E22" s="1" t="s">
        <v>57</v>
      </c>
      <c r="F22" s="1">
        <v>1</v>
      </c>
      <c r="G22" s="2">
        <v>0</v>
      </c>
      <c r="H22" s="2"/>
      <c r="I22" s="2"/>
      <c r="J22" s="2"/>
      <c r="K22" s="2"/>
      <c r="L22" s="2"/>
      <c r="M22" s="13"/>
      <c r="N22" s="2"/>
      <c r="O22" s="24" t="s">
        <v>119</v>
      </c>
      <c r="P22" s="1">
        <v>0</v>
      </c>
      <c r="Q22" s="17"/>
    </row>
    <row r="23" spans="1:17" ht="36" hidden="1" x14ac:dyDescent="0.2">
      <c r="A23" s="6" t="s">
        <v>38</v>
      </c>
      <c r="B23" s="6" t="s">
        <v>39</v>
      </c>
      <c r="C23" s="1" t="s">
        <v>58</v>
      </c>
      <c r="D23" s="1">
        <v>6050076</v>
      </c>
      <c r="E23" s="1" t="s">
        <v>59</v>
      </c>
      <c r="F23" s="1">
        <v>1</v>
      </c>
      <c r="G23" s="2">
        <v>0</v>
      </c>
      <c r="H23" s="2"/>
      <c r="I23" s="2"/>
      <c r="J23" s="2"/>
      <c r="K23" s="2"/>
      <c r="L23" s="2"/>
      <c r="M23" s="13"/>
      <c r="N23" s="2"/>
      <c r="O23" s="24" t="s">
        <v>119</v>
      </c>
      <c r="P23" s="1">
        <v>0</v>
      </c>
      <c r="Q23" s="17"/>
    </row>
    <row r="24" spans="1:17" ht="36" hidden="1" x14ac:dyDescent="0.2">
      <c r="A24" s="6" t="s">
        <v>38</v>
      </c>
      <c r="B24" s="6" t="s">
        <v>39</v>
      </c>
      <c r="C24" s="1" t="s">
        <v>60</v>
      </c>
      <c r="D24" s="1">
        <v>6030597</v>
      </c>
      <c r="E24" s="1" t="s">
        <v>61</v>
      </c>
      <c r="F24" s="1">
        <v>1</v>
      </c>
      <c r="G24" s="2">
        <v>0</v>
      </c>
      <c r="H24" s="2"/>
      <c r="I24" s="2"/>
      <c r="J24" s="2"/>
      <c r="K24" s="2"/>
      <c r="L24" s="2"/>
      <c r="M24" s="13"/>
      <c r="N24" s="2"/>
      <c r="O24" s="24" t="s">
        <v>119</v>
      </c>
      <c r="P24" s="1">
        <v>0</v>
      </c>
      <c r="Q24" s="17"/>
    </row>
    <row r="25" spans="1:17" ht="36" hidden="1" x14ac:dyDescent="0.2">
      <c r="A25" s="6" t="s">
        <v>38</v>
      </c>
      <c r="B25" s="6" t="s">
        <v>39</v>
      </c>
      <c r="C25" s="1" t="s">
        <v>62</v>
      </c>
      <c r="D25" s="1" t="s">
        <v>63</v>
      </c>
      <c r="E25" s="1" t="s">
        <v>64</v>
      </c>
      <c r="F25" s="1">
        <v>1</v>
      </c>
      <c r="G25" s="2">
        <v>0</v>
      </c>
      <c r="H25" s="2"/>
      <c r="I25" s="2"/>
      <c r="J25" s="2"/>
      <c r="K25" s="2"/>
      <c r="L25" s="2"/>
      <c r="M25" s="13"/>
      <c r="N25" s="2"/>
      <c r="O25" s="24" t="s">
        <v>119</v>
      </c>
      <c r="P25" s="1">
        <v>0</v>
      </c>
      <c r="Q25" s="17"/>
    </row>
    <row r="26" spans="1:17" ht="36" hidden="1" x14ac:dyDescent="0.2">
      <c r="A26" s="6" t="s">
        <v>38</v>
      </c>
      <c r="B26" s="6" t="s">
        <v>39</v>
      </c>
      <c r="C26" s="1" t="s">
        <v>65</v>
      </c>
      <c r="D26" s="1">
        <v>6060009</v>
      </c>
      <c r="E26" s="1" t="s">
        <v>66</v>
      </c>
      <c r="F26" s="1">
        <v>1</v>
      </c>
      <c r="G26" s="2">
        <v>0</v>
      </c>
      <c r="H26" s="2"/>
      <c r="I26" s="2"/>
      <c r="J26" s="2"/>
      <c r="K26" s="2"/>
      <c r="L26" s="2"/>
      <c r="M26" s="13"/>
      <c r="N26" s="2"/>
      <c r="O26" s="24" t="s">
        <v>119</v>
      </c>
      <c r="P26" s="1">
        <v>0</v>
      </c>
      <c r="Q26" s="17"/>
    </row>
    <row r="27" spans="1:17" ht="24" x14ac:dyDescent="0.2">
      <c r="A27" s="6" t="s">
        <v>50</v>
      </c>
      <c r="B27" s="6" t="s">
        <v>51</v>
      </c>
      <c r="C27" s="1" t="s">
        <v>67</v>
      </c>
      <c r="D27" s="1">
        <v>6330033</v>
      </c>
      <c r="E27" s="1" t="s">
        <v>68</v>
      </c>
      <c r="F27" s="1">
        <v>1</v>
      </c>
      <c r="G27" s="2">
        <v>1</v>
      </c>
      <c r="H27" s="2" t="s">
        <v>105</v>
      </c>
      <c r="I27" s="2">
        <v>1</v>
      </c>
      <c r="J27" s="15">
        <v>2976565.7855912219</v>
      </c>
      <c r="K27" s="15">
        <v>2965791.2800000003</v>
      </c>
      <c r="L27" s="8" t="s">
        <v>107</v>
      </c>
      <c r="M27" s="13"/>
      <c r="N27" s="5"/>
      <c r="O27" s="18" t="s">
        <v>120</v>
      </c>
      <c r="P27" s="18">
        <v>0</v>
      </c>
      <c r="Q27" s="17"/>
    </row>
    <row r="28" spans="1:17" ht="24" x14ac:dyDescent="0.2">
      <c r="A28" s="6" t="s">
        <v>50</v>
      </c>
      <c r="B28" s="6" t="s">
        <v>51</v>
      </c>
      <c r="C28" s="1" t="s">
        <v>69</v>
      </c>
      <c r="D28" s="1">
        <v>7040137</v>
      </c>
      <c r="E28" s="1" t="s">
        <v>70</v>
      </c>
      <c r="F28" s="1">
        <v>1</v>
      </c>
      <c r="G28" s="2">
        <v>1</v>
      </c>
      <c r="H28" s="2" t="s">
        <v>105</v>
      </c>
      <c r="I28" s="2">
        <v>1</v>
      </c>
      <c r="J28" s="15">
        <v>1498861.24</v>
      </c>
      <c r="K28" s="15">
        <v>1498861.24</v>
      </c>
      <c r="L28" s="8" t="s">
        <v>107</v>
      </c>
      <c r="M28" s="13"/>
      <c r="N28" s="5"/>
      <c r="O28" s="18" t="s">
        <v>120</v>
      </c>
      <c r="P28" s="18">
        <v>0</v>
      </c>
      <c r="Q28" s="17"/>
    </row>
    <row r="29" spans="1:17" ht="24" x14ac:dyDescent="0.2">
      <c r="A29" s="6" t="s">
        <v>50</v>
      </c>
      <c r="B29" s="6" t="s">
        <v>51</v>
      </c>
      <c r="C29" s="1" t="s">
        <v>71</v>
      </c>
      <c r="D29" s="1">
        <v>7040147</v>
      </c>
      <c r="E29" s="1" t="s">
        <v>72</v>
      </c>
      <c r="F29" s="1">
        <v>1</v>
      </c>
      <c r="G29" s="2">
        <v>1</v>
      </c>
      <c r="H29" s="2" t="s">
        <v>105</v>
      </c>
      <c r="I29" s="2">
        <v>1</v>
      </c>
      <c r="J29" s="15">
        <v>754534.98</v>
      </c>
      <c r="K29" s="15">
        <v>754534.98</v>
      </c>
      <c r="L29" s="8" t="s">
        <v>107</v>
      </c>
      <c r="M29" s="13"/>
      <c r="N29" s="5"/>
      <c r="O29" s="18" t="s">
        <v>120</v>
      </c>
      <c r="P29" s="18">
        <v>0</v>
      </c>
      <c r="Q29" s="17"/>
    </row>
    <row r="30" spans="1:17" ht="36" hidden="1" x14ac:dyDescent="0.2">
      <c r="A30" s="6" t="s">
        <v>50</v>
      </c>
      <c r="B30" s="6" t="s">
        <v>51</v>
      </c>
      <c r="C30" s="1" t="s">
        <v>73</v>
      </c>
      <c r="D30" s="1">
        <v>7030587</v>
      </c>
      <c r="E30" s="1" t="s">
        <v>74</v>
      </c>
      <c r="F30" s="1">
        <v>1</v>
      </c>
      <c r="G30" s="2">
        <v>0</v>
      </c>
      <c r="H30" s="2"/>
      <c r="I30" s="2"/>
      <c r="J30" s="2"/>
      <c r="K30" s="2"/>
      <c r="L30" s="2"/>
      <c r="M30" s="13"/>
      <c r="N30" s="2"/>
      <c r="O30" s="24" t="s">
        <v>119</v>
      </c>
      <c r="P30" s="1">
        <v>0</v>
      </c>
      <c r="Q30" s="17"/>
    </row>
    <row r="31" spans="1:17" ht="36" hidden="1" x14ac:dyDescent="0.2">
      <c r="A31" s="6" t="s">
        <v>50</v>
      </c>
      <c r="B31" s="6" t="s">
        <v>51</v>
      </c>
      <c r="C31" s="1" t="s">
        <v>75</v>
      </c>
      <c r="D31" s="1">
        <v>6050067</v>
      </c>
      <c r="E31" s="1" t="s">
        <v>76</v>
      </c>
      <c r="F31" s="1">
        <v>1</v>
      </c>
      <c r="G31" s="2">
        <v>0</v>
      </c>
      <c r="H31" s="2"/>
      <c r="I31" s="2"/>
      <c r="J31" s="2"/>
      <c r="K31" s="2"/>
      <c r="L31" s="2"/>
      <c r="M31" s="13"/>
      <c r="N31" s="2"/>
      <c r="O31" s="24" t="s">
        <v>119</v>
      </c>
      <c r="P31" s="1">
        <v>0</v>
      </c>
      <c r="Q31" s="17"/>
    </row>
    <row r="32" spans="1:17" ht="36" hidden="1" x14ac:dyDescent="0.2">
      <c r="A32" s="6" t="s">
        <v>50</v>
      </c>
      <c r="B32" s="6" t="s">
        <v>51</v>
      </c>
      <c r="C32" s="1" t="s">
        <v>77</v>
      </c>
      <c r="D32" s="1">
        <v>6050074</v>
      </c>
      <c r="E32" s="1" t="s">
        <v>78</v>
      </c>
      <c r="F32" s="1">
        <v>1</v>
      </c>
      <c r="G32" s="2">
        <v>0</v>
      </c>
      <c r="H32" s="2"/>
      <c r="I32" s="2"/>
      <c r="J32" s="2"/>
      <c r="K32" s="2"/>
      <c r="L32" s="2"/>
      <c r="M32" s="13"/>
      <c r="N32" s="2"/>
      <c r="O32" s="24" t="s">
        <v>119</v>
      </c>
      <c r="P32" s="1">
        <v>0</v>
      </c>
      <c r="Q32" s="17"/>
    </row>
    <row r="33" spans="1:17" ht="24" x14ac:dyDescent="0.2">
      <c r="A33" s="6" t="s">
        <v>50</v>
      </c>
      <c r="B33" s="6" t="s">
        <v>51</v>
      </c>
      <c r="C33" s="1" t="s">
        <v>79</v>
      </c>
      <c r="D33" s="1">
        <v>6050083</v>
      </c>
      <c r="E33" s="1" t="s">
        <v>80</v>
      </c>
      <c r="F33" s="1">
        <v>1</v>
      </c>
      <c r="G33" s="2">
        <v>1</v>
      </c>
      <c r="H33" s="2" t="s">
        <v>105</v>
      </c>
      <c r="I33" s="2">
        <v>1</v>
      </c>
      <c r="J33" s="15">
        <v>344524.03</v>
      </c>
      <c r="K33" s="15">
        <v>344524.03</v>
      </c>
      <c r="L33" s="8" t="s">
        <v>107</v>
      </c>
      <c r="M33" s="13"/>
      <c r="N33" s="5"/>
      <c r="O33" s="18" t="s">
        <v>120</v>
      </c>
      <c r="P33" s="18">
        <v>0</v>
      </c>
      <c r="Q33" s="17"/>
    </row>
    <row r="34" spans="1:17" ht="24" x14ac:dyDescent="0.2">
      <c r="A34" s="6" t="s">
        <v>50</v>
      </c>
      <c r="B34" s="6" t="s">
        <v>51</v>
      </c>
      <c r="C34" s="1" t="s">
        <v>81</v>
      </c>
      <c r="D34" s="1">
        <v>6330056</v>
      </c>
      <c r="E34" s="1" t="s">
        <v>82</v>
      </c>
      <c r="F34" s="1">
        <v>1</v>
      </c>
      <c r="G34" s="2">
        <v>1</v>
      </c>
      <c r="H34" s="2" t="s">
        <v>105</v>
      </c>
      <c r="I34" s="2">
        <v>1</v>
      </c>
      <c r="J34" s="15">
        <v>1164670.24</v>
      </c>
      <c r="K34" s="15">
        <v>1164670.24</v>
      </c>
      <c r="L34" s="8" t="s">
        <v>108</v>
      </c>
      <c r="M34" s="13"/>
      <c r="N34" s="5"/>
      <c r="O34" s="18" t="s">
        <v>120</v>
      </c>
      <c r="P34" s="18">
        <v>0</v>
      </c>
      <c r="Q34" s="17"/>
    </row>
    <row r="35" spans="1:17" ht="36" hidden="1" x14ac:dyDescent="0.2">
      <c r="A35" s="6" t="s">
        <v>50</v>
      </c>
      <c r="B35" s="6" t="s">
        <v>51</v>
      </c>
      <c r="C35" s="1" t="s">
        <v>83</v>
      </c>
      <c r="D35" s="1">
        <v>6050085</v>
      </c>
      <c r="E35" s="1" t="s">
        <v>84</v>
      </c>
      <c r="F35" s="1">
        <v>1</v>
      </c>
      <c r="G35" s="2">
        <v>0</v>
      </c>
      <c r="H35" s="2"/>
      <c r="I35" s="2"/>
      <c r="J35" s="2"/>
      <c r="K35" s="2"/>
      <c r="L35" s="2"/>
      <c r="M35" s="13"/>
      <c r="N35" s="2"/>
      <c r="O35" s="24" t="s">
        <v>119</v>
      </c>
      <c r="P35" s="1">
        <v>0</v>
      </c>
      <c r="Q35" s="17"/>
    </row>
    <row r="36" spans="1:17" ht="36" hidden="1" x14ac:dyDescent="0.2">
      <c r="A36" s="6" t="s">
        <v>50</v>
      </c>
      <c r="B36" s="6" t="s">
        <v>51</v>
      </c>
      <c r="C36" s="1" t="s">
        <v>85</v>
      </c>
      <c r="D36" s="1">
        <v>6050084</v>
      </c>
      <c r="E36" s="1" t="s">
        <v>86</v>
      </c>
      <c r="F36" s="1">
        <v>1</v>
      </c>
      <c r="G36" s="2">
        <v>0</v>
      </c>
      <c r="H36" s="2"/>
      <c r="I36" s="2"/>
      <c r="J36" s="2"/>
      <c r="K36" s="2"/>
      <c r="L36" s="2"/>
      <c r="M36" s="13"/>
      <c r="N36" s="2"/>
      <c r="O36" s="24" t="s">
        <v>119</v>
      </c>
      <c r="P36" s="1">
        <v>0</v>
      </c>
      <c r="Q36" s="17"/>
    </row>
    <row r="37" spans="1:17" ht="223.5" customHeight="1" x14ac:dyDescent="0.2">
      <c r="A37" s="6" t="s">
        <v>50</v>
      </c>
      <c r="B37" s="6" t="s">
        <v>51</v>
      </c>
      <c r="C37" s="1" t="s">
        <v>87</v>
      </c>
      <c r="D37" s="1">
        <v>4060007</v>
      </c>
      <c r="E37" s="18" t="s">
        <v>88</v>
      </c>
      <c r="F37" s="1">
        <v>1</v>
      </c>
      <c r="G37" s="2">
        <v>1</v>
      </c>
      <c r="H37" s="2" t="s">
        <v>105</v>
      </c>
      <c r="I37" s="2">
        <v>1</v>
      </c>
      <c r="J37" s="15">
        <v>9885796.0700000003</v>
      </c>
      <c r="K37" s="15">
        <v>9885796.0700000003</v>
      </c>
      <c r="L37" s="8" t="s">
        <v>110</v>
      </c>
      <c r="M37" s="13"/>
      <c r="N37" s="16" t="s">
        <v>112</v>
      </c>
      <c r="O37" s="32" t="s">
        <v>140</v>
      </c>
      <c r="P37" s="33">
        <f>0.03*(4518685.86+947204.99-4298098.1)</f>
        <v>35033.78250000003</v>
      </c>
      <c r="Q37" s="17"/>
    </row>
    <row r="38" spans="1:17" ht="36" hidden="1" x14ac:dyDescent="0.2">
      <c r="A38" s="6" t="s">
        <v>6</v>
      </c>
      <c r="B38" s="6" t="s">
        <v>7</v>
      </c>
      <c r="C38" s="1" t="s">
        <v>89</v>
      </c>
      <c r="D38" s="1" t="s">
        <v>90</v>
      </c>
      <c r="E38" s="1" t="s">
        <v>91</v>
      </c>
      <c r="F38" s="1">
        <v>1</v>
      </c>
      <c r="G38" s="2">
        <v>0</v>
      </c>
      <c r="H38" s="2"/>
      <c r="I38" s="2"/>
      <c r="J38" s="2"/>
      <c r="K38" s="2"/>
      <c r="L38" s="2"/>
      <c r="M38" s="13"/>
      <c r="N38" s="2"/>
      <c r="O38" s="24" t="s">
        <v>119</v>
      </c>
      <c r="P38" s="1">
        <v>0</v>
      </c>
      <c r="Q38" s="17"/>
    </row>
    <row r="39" spans="1:17" ht="36" hidden="1" x14ac:dyDescent="0.2">
      <c r="A39" s="6" t="s">
        <v>28</v>
      </c>
      <c r="B39" s="6" t="s">
        <v>29</v>
      </c>
      <c r="C39" s="1" t="s">
        <v>92</v>
      </c>
      <c r="D39" s="1" t="s">
        <v>93</v>
      </c>
      <c r="E39" s="1" t="s">
        <v>94</v>
      </c>
      <c r="F39" s="1">
        <v>1</v>
      </c>
      <c r="G39" s="2">
        <v>0</v>
      </c>
      <c r="H39" s="2"/>
      <c r="I39" s="2"/>
      <c r="J39" s="2"/>
      <c r="K39" s="2"/>
      <c r="L39" s="2"/>
      <c r="M39" s="13"/>
      <c r="N39" s="2"/>
      <c r="O39" s="24" t="s">
        <v>119</v>
      </c>
      <c r="P39" s="1">
        <v>0</v>
      </c>
      <c r="Q39" s="17"/>
    </row>
    <row r="40" spans="1:17" ht="36" hidden="1" x14ac:dyDescent="0.2">
      <c r="A40" s="6" t="s">
        <v>28</v>
      </c>
      <c r="B40" s="6" t="s">
        <v>29</v>
      </c>
      <c r="C40" s="1" t="s">
        <v>95</v>
      </c>
      <c r="D40" s="1" t="s">
        <v>96</v>
      </c>
      <c r="E40" s="1" t="s">
        <v>97</v>
      </c>
      <c r="F40" s="1">
        <v>1</v>
      </c>
      <c r="G40" s="2">
        <v>0</v>
      </c>
      <c r="H40" s="2"/>
      <c r="I40" s="2"/>
      <c r="J40" s="2"/>
      <c r="K40" s="2"/>
      <c r="L40" s="2"/>
      <c r="M40" s="13"/>
      <c r="N40" s="2"/>
      <c r="O40" s="24" t="s">
        <v>119</v>
      </c>
      <c r="P40" s="1">
        <v>0</v>
      </c>
      <c r="Q40" s="17"/>
    </row>
    <row r="41" spans="1:17" ht="36" hidden="1" x14ac:dyDescent="0.2">
      <c r="A41" s="6" t="s">
        <v>28</v>
      </c>
      <c r="B41" s="6" t="s">
        <v>29</v>
      </c>
      <c r="C41" s="1" t="s">
        <v>98</v>
      </c>
      <c r="D41" s="1" t="s">
        <v>99</v>
      </c>
      <c r="E41" s="1" t="s">
        <v>100</v>
      </c>
      <c r="F41" s="1">
        <v>1</v>
      </c>
      <c r="G41" s="2">
        <v>0</v>
      </c>
      <c r="H41" s="2"/>
      <c r="I41" s="2"/>
      <c r="J41" s="2"/>
      <c r="K41" s="2"/>
      <c r="L41" s="2"/>
      <c r="M41" s="13"/>
      <c r="N41" s="2"/>
      <c r="O41" s="24" t="s">
        <v>119</v>
      </c>
      <c r="P41" s="1">
        <v>0</v>
      </c>
      <c r="Q41" s="17"/>
    </row>
  </sheetData>
  <autoFilter ref="A2:Q41" xr:uid="{00000000-0001-0000-0000-000000000000}">
    <filterColumn colId="6">
      <filters>
        <filter val="1"/>
      </filters>
    </filterColumn>
  </autoFilter>
  <mergeCells count="3">
    <mergeCell ref="A1:G1"/>
    <mergeCell ref="H1:M1"/>
    <mergeCell ref="O1:P1"/>
  </mergeCells>
  <printOptions horizontalCentered="1"/>
  <pageMargins left="0.25" right="0.25" top="0.75" bottom="0.75" header="0.3" footer="0.3"/>
  <pageSetup paperSize="8" scale="24" fitToHeight="0" orientation="landscape" r:id="rId1"/>
  <headerFooter>
    <oddHeader>&amp;CProgramma deli Interventi &amp;"-,Grassetto"&amp;14 2022-2023, fino a fine concessione - 2031
(formato AIT)
ACQUEDOTTO DEL FIORA spa</oddHeader>
    <oddFooter>&amp;C&amp;P di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4B11-4A8A-495C-B748-D52E702BE753}">
  <sheetPr>
    <tabColor rgb="FFFF0000"/>
  </sheetPr>
  <dimension ref="A1:D13"/>
  <sheetViews>
    <sheetView tabSelected="1" workbookViewId="0">
      <selection activeCell="C19" sqref="C19"/>
    </sheetView>
  </sheetViews>
  <sheetFormatPr defaultRowHeight="15" x14ac:dyDescent="0.25"/>
  <cols>
    <col min="1" max="2" width="18.140625" customWidth="1"/>
    <col min="3" max="3" width="51.28515625" bestFit="1" customWidth="1"/>
    <col min="4" max="4" width="25.140625" customWidth="1"/>
  </cols>
  <sheetData>
    <row r="1" spans="1:4" ht="15.75" x14ac:dyDescent="0.25">
      <c r="A1" s="44" t="s">
        <v>139</v>
      </c>
      <c r="B1" s="44"/>
      <c r="C1" s="44"/>
      <c r="D1" s="22">
        <f>SUM('PDI controllo a progetto'!M:M)</f>
        <v>0</v>
      </c>
    </row>
    <row r="2" spans="1:4" ht="16.5" thickBot="1" x14ac:dyDescent="0.3">
      <c r="A2" s="45" t="s">
        <v>125</v>
      </c>
      <c r="B2" s="46"/>
      <c r="C2" s="46"/>
      <c r="D2" s="31">
        <f>SUM('PDI controllo a progetto'!P:P)</f>
        <v>35033.78250000003</v>
      </c>
    </row>
    <row r="3" spans="1:4" x14ac:dyDescent="0.25">
      <c r="A3" s="47" t="s">
        <v>141</v>
      </c>
      <c r="B3" s="48" t="s">
        <v>142</v>
      </c>
      <c r="C3" s="25" t="s">
        <v>128</v>
      </c>
      <c r="D3" s="30">
        <v>0</v>
      </c>
    </row>
    <row r="4" spans="1:4" x14ac:dyDescent="0.25">
      <c r="A4" s="47"/>
      <c r="B4" s="49"/>
      <c r="C4" s="26" t="s">
        <v>129</v>
      </c>
      <c r="D4" s="27">
        <v>14197</v>
      </c>
    </row>
    <row r="5" spans="1:4" x14ac:dyDescent="0.25">
      <c r="A5" s="47"/>
      <c r="B5" s="49"/>
      <c r="C5" s="26" t="s">
        <v>130</v>
      </c>
      <c r="D5" s="27">
        <v>0</v>
      </c>
    </row>
    <row r="6" spans="1:4" x14ac:dyDescent="0.25">
      <c r="A6" s="47"/>
      <c r="B6" s="49"/>
      <c r="C6" s="26" t="s">
        <v>131</v>
      </c>
      <c r="D6" s="27">
        <f>D2</f>
        <v>35033.78250000003</v>
      </c>
    </row>
    <row r="7" spans="1:4" x14ac:dyDescent="0.25">
      <c r="A7" s="47"/>
      <c r="B7" s="49"/>
      <c r="C7" s="26" t="s">
        <v>132</v>
      </c>
      <c r="D7" s="27">
        <f>D3+D4+D5+D6</f>
        <v>49230.78250000003</v>
      </c>
    </row>
    <row r="8" spans="1:4" x14ac:dyDescent="0.25">
      <c r="A8" s="47"/>
      <c r="B8" s="49"/>
      <c r="C8" s="26" t="s">
        <v>133</v>
      </c>
      <c r="D8" s="27">
        <v>2342328.8952629962</v>
      </c>
    </row>
    <row r="9" spans="1:4" ht="15.75" thickBot="1" x14ac:dyDescent="0.3">
      <c r="A9" s="47"/>
      <c r="B9" s="50"/>
      <c r="C9" s="28" t="s">
        <v>126</v>
      </c>
      <c r="D9" s="29" t="s">
        <v>127</v>
      </c>
    </row>
    <row r="10" spans="1:4" x14ac:dyDescent="0.25">
      <c r="A10" s="47"/>
      <c r="B10" s="48" t="s">
        <v>134</v>
      </c>
      <c r="C10" s="25" t="s">
        <v>135</v>
      </c>
      <c r="D10" s="30">
        <v>70288233.706236541</v>
      </c>
    </row>
    <row r="11" spans="1:4" x14ac:dyDescent="0.25">
      <c r="A11" s="47"/>
      <c r="B11" s="49"/>
      <c r="C11" s="26" t="s">
        <v>136</v>
      </c>
      <c r="D11" s="27">
        <v>89349223.933623791</v>
      </c>
    </row>
    <row r="12" spans="1:4" x14ac:dyDescent="0.25">
      <c r="A12" s="47"/>
      <c r="B12" s="49"/>
      <c r="C12" s="26" t="s">
        <v>137</v>
      </c>
      <c r="D12" s="27">
        <f>5%*(D10+D11)/4</f>
        <v>1995468.2204982543</v>
      </c>
    </row>
    <row r="13" spans="1:4" ht="15.75" thickBot="1" x14ac:dyDescent="0.3">
      <c r="A13" s="47"/>
      <c r="B13" s="50"/>
      <c r="C13" s="28" t="s">
        <v>138</v>
      </c>
      <c r="D13" s="29" t="s">
        <v>127</v>
      </c>
    </row>
  </sheetData>
  <mergeCells count="5">
    <mergeCell ref="A1:C1"/>
    <mergeCell ref="A2:C2"/>
    <mergeCell ref="A3:A13"/>
    <mergeCell ref="B3:B9"/>
    <mergeCell ref="B10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PDI controllo a progetto</vt:lpstr>
      <vt:lpstr>PENALE_TOT</vt:lpstr>
      <vt:lpstr>'PDI controllo a progetto'!Area_stampa</vt:lpstr>
      <vt:lpstr>'PDI controllo a progetto'!Titoli_stampa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Francesca Lucarini</cp:lastModifiedBy>
  <cp:lastPrinted>2022-12-07T16:25:55Z</cp:lastPrinted>
  <dcterms:created xsi:type="dcterms:W3CDTF">2022-12-07T15:45:24Z</dcterms:created>
  <dcterms:modified xsi:type="dcterms:W3CDTF">2025-10-22T14:15:38Z</dcterms:modified>
</cp:coreProperties>
</file>