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isrvvserv008\cond\00PianificazioneEControllo\01Condiviso\CONTROLLO e FINANZIAMENTI\CT3\Obblighi 2024\Z_PENALI\Controllo a progetto_al_31-12-23\2025_10_AC_Proposta_a_DG\"/>
    </mc:Choice>
  </mc:AlternateContent>
  <xr:revisionPtr revIDLastSave="0" documentId="13_ncr:1_{D708C06B-EF97-4963-B961-0BE54BB93933}" xr6:coauthVersionLast="47" xr6:coauthVersionMax="47" xr10:uidLastSave="{00000000-0000-0000-0000-000000000000}"/>
  <bookViews>
    <workbookView xWindow="705" yWindow="1710" windowWidth="15915" windowHeight="13275" activeTab="1" xr2:uid="{00000000-000D-0000-FFFF-FFFF00000000}"/>
  </bookViews>
  <sheets>
    <sheet name="PDI controllo a progetto" sheetId="1" r:id="rId1"/>
    <sheet name="PENALE_TOT" sheetId="3" r:id="rId2"/>
  </sheets>
  <definedNames>
    <definedName name="_xlnm._FilterDatabase" localSheetId="0" hidden="1">'PDI controllo a progetto'!$A$2:$Q$105</definedName>
    <definedName name="_xlnm.Print_Area" localSheetId="0">'PDI controllo a progetto'!$A$2:$O$105</definedName>
    <definedName name="_xlnm.Print_Titles" localSheetId="0">'PDI controllo a progetto'!$2:$2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6" i="3"/>
  <c r="D12" i="3"/>
  <c r="N36" i="1" l="1"/>
  <c r="L40" i="1"/>
  <c r="L41" i="1"/>
  <c r="N41" i="1"/>
  <c r="Q41" i="1" s="1"/>
  <c r="L16" i="1"/>
  <c r="L69" i="1"/>
  <c r="L36" i="1"/>
  <c r="L9" i="1"/>
  <c r="D2" i="3" l="1"/>
  <c r="D1" i="3"/>
</calcChain>
</file>

<file path=xl/sharedStrings.xml><?xml version="1.0" encoding="utf-8"?>
<sst xmlns="http://schemas.openxmlformats.org/spreadsheetml/2006/main" count="786" uniqueCount="408">
  <si>
    <t>Cod_Mi</t>
  </si>
  <si>
    <t>Macro_Intervento</t>
  </si>
  <si>
    <t>Codait_Intervento</t>
  </si>
  <si>
    <t>Codint_Gestore</t>
  </si>
  <si>
    <t>Desc_Intervento</t>
  </si>
  <si>
    <t>Controllo_a_progetto</t>
  </si>
  <si>
    <t>MI_ACQ08</t>
  </si>
  <si>
    <t>Sostituzione contatori utenza</t>
  </si>
  <si>
    <t>MI_ACQ08_03_0009</t>
  </si>
  <si>
    <t>CAT039</t>
  </si>
  <si>
    <t>RISANAMENTO PARCO CONTATORI ZONE OMOGENEE</t>
  </si>
  <si>
    <t>MI_ACQ04</t>
  </si>
  <si>
    <t>Manutenzione straordinaria / Sostituzione condotte acquedotto</t>
  </si>
  <si>
    <t>MI_ACQ04_03_0023</t>
  </si>
  <si>
    <t>CAT003</t>
  </si>
  <si>
    <t>LAGO BILANCINO E ALTRI INVASI</t>
  </si>
  <si>
    <t>MI_ACQ05</t>
  </si>
  <si>
    <t>Manutenzione straordinaria / Sostituzione impianti acquedotto</t>
  </si>
  <si>
    <t>MI_ACQ05_03_0026</t>
  </si>
  <si>
    <t>CAT054</t>
  </si>
  <si>
    <t>ADEGUAMENTO IMPIANTI PER MIGLIORAMENTO QUALITÀ ACQUA EROGATA</t>
  </si>
  <si>
    <t>MI_FOG-DEP05</t>
  </si>
  <si>
    <t>Manutenzione straordinaria / Sostituzione condotte fognatura</t>
  </si>
  <si>
    <t>MI_SII02</t>
  </si>
  <si>
    <t>Telecontrollo e misuratori di impianto</t>
  </si>
  <si>
    <t>MI_SII02_03_0035</t>
  </si>
  <si>
    <t>CAT059</t>
  </si>
  <si>
    <t>ESTENSIONE TELECONTROLLO</t>
  </si>
  <si>
    <t>MI_SII02_03_0036</t>
  </si>
  <si>
    <t>CAT060</t>
  </si>
  <si>
    <t>ADEGUAMENTO SISTEMI TELECONTROLLO</t>
  </si>
  <si>
    <t>MI_ACQ06</t>
  </si>
  <si>
    <t>Distrettualizzazione / Ottimizzazione reti</t>
  </si>
  <si>
    <t>MI_ACQ06_03_0037</t>
  </si>
  <si>
    <t>CAT004</t>
  </si>
  <si>
    <t>INTERVENTI PER EFFICIENTAMENTO RETI IDRICHE</t>
  </si>
  <si>
    <t>MI_ACQ03</t>
  </si>
  <si>
    <t>Potenziamenti / Nuovi schemi acquedottistici</t>
  </si>
  <si>
    <t>MI_ACQ03_03_0044</t>
  </si>
  <si>
    <t>CAT077</t>
  </si>
  <si>
    <t>INTERVENTI STRATEGICI ADDUZIONE</t>
  </si>
  <si>
    <t>MI_ACQ03_03_0045</t>
  </si>
  <si>
    <t>CAT092</t>
  </si>
  <si>
    <t>INTERVENTI STRATEGICI FONTI DI APPROVVIGIONAMENTO</t>
  </si>
  <si>
    <t>MI_ACQ04_03_0047</t>
  </si>
  <si>
    <t>CAT007</t>
  </si>
  <si>
    <t>POTENZIAMENTO DEL SISTEMA IDRICO METROPOLITANO</t>
  </si>
  <si>
    <t>MI_FOG-DEP05_03_0048</t>
  </si>
  <si>
    <t>CAT084</t>
  </si>
  <si>
    <t>POTENZIAMENTO DEL SISTEMA FOGNARIO METROPOLITANO</t>
  </si>
  <si>
    <t>MI_ACQ04_03_0049</t>
  </si>
  <si>
    <t>CAT087</t>
  </si>
  <si>
    <t>SOSTITUZIONE MASSIVA RETI DI ADDUZIONE</t>
  </si>
  <si>
    <t>MI_ACQ04_03_0050</t>
  </si>
  <si>
    <t>CAT096</t>
  </si>
  <si>
    <t>SOSTITUZIONE MASSIVA RETI DI DISTRIBUZIONE</t>
  </si>
  <si>
    <t>MI_FOG-DEP01</t>
  </si>
  <si>
    <t>Interventi e AdP strategici fognatura/depurazione</t>
  </si>
  <si>
    <t>MI_FOG-DEP01_03_0051</t>
  </si>
  <si>
    <t>CAT076</t>
  </si>
  <si>
    <t>INTERVENTI STRATEGICI FOGNATURA</t>
  </si>
  <si>
    <t>MI_FOG-DEP05_03_0053</t>
  </si>
  <si>
    <t>CAT094</t>
  </si>
  <si>
    <t>INTERVENTI DI POTENZIAMENTO FOGNARIO</t>
  </si>
  <si>
    <t>MI_FOG-DEP01_03_0054</t>
  </si>
  <si>
    <t>C01005</t>
  </si>
  <si>
    <t>DISMISSIONE IDL SALCETO ED EMISSARIO MERIDIONALE AGLIANA</t>
  </si>
  <si>
    <t>MI_FOG-DEP01_03_0055</t>
  </si>
  <si>
    <t>C22028</t>
  </si>
  <si>
    <t>COLLETTORI E SOLLEVAMENTI FOGNATURA PISTOIA CAPOLUOGO</t>
  </si>
  <si>
    <t>MI_FOG-DEP01_03_0060</t>
  </si>
  <si>
    <t>C07011</t>
  </si>
  <si>
    <t>SISTEMAZIONE RETE FOGNARIA SEANO - CARMIGNANO</t>
  </si>
  <si>
    <t>MI_FOG-DEP03</t>
  </si>
  <si>
    <t>Obblighi di estensione depurazione piccoli agglomerati minori 2000 AE</t>
  </si>
  <si>
    <t>MI_FOG-DEP03_03_0062</t>
  </si>
  <si>
    <t>C07010</t>
  </si>
  <si>
    <t>SISTEMA SMALTIMENTO REFLUI CARMIGNANO CAPOLUOGO</t>
  </si>
  <si>
    <t>MI_FOG-DEP01_03_0063</t>
  </si>
  <si>
    <t>C22030</t>
  </si>
  <si>
    <t>COLLETTORE NESPOLO-CHIAZZANO-LE QUERCI - PISTOIA</t>
  </si>
  <si>
    <t>MI_FOG-DEP01_03_0064</t>
  </si>
  <si>
    <t>C22032</t>
  </si>
  <si>
    <t>COLLETTORE PONTENUOVO-IDL PISTOIA CENTRALE</t>
  </si>
  <si>
    <t>MI_FOG-DEP01_03_0065</t>
  </si>
  <si>
    <t>C22131</t>
  </si>
  <si>
    <t>SISTEMAZIONE RETE FOGNARIA ZONA LA VERGINE - PISTOIA</t>
  </si>
  <si>
    <t>MI_FOG-DEP01_03_0069</t>
  </si>
  <si>
    <t>C12008</t>
  </si>
  <si>
    <t>SISTEMAZIONE RETE FOGNARIA CAPOLUOGO FIRENZE</t>
  </si>
  <si>
    <t>MI_FOG-DEP01_03_0070</t>
  </si>
  <si>
    <t>C03010</t>
  </si>
  <si>
    <t>SISTEMAZIONE RETE FOGNARIA CAPOLUOGO BORGO S.LORENZO</t>
  </si>
  <si>
    <t>MI_FOG-DEP01_03_0071</t>
  </si>
  <si>
    <t>C10004</t>
  </si>
  <si>
    <t>SISTEMAZIONE RETE FOGNARIA CAPOLUOGO DICOMANO</t>
  </si>
  <si>
    <t>MI_FOG-DEP01_03_0073</t>
  </si>
  <si>
    <t>C14004</t>
  </si>
  <si>
    <t>SISTEMAZIONE RETE FOGNARIA CAPOLUOGO - LASTRA A SIGNA</t>
  </si>
  <si>
    <t>MI_FOG-DEP01_03_0074</t>
  </si>
  <si>
    <t>C12017</t>
  </si>
  <si>
    <t>ALLACCIAMENTO SOLLEVAMENTO VOLTERRANA-SAN GIUSTO - FIRENZE</t>
  </si>
  <si>
    <t>MI_FOG-DEP01_03_0075</t>
  </si>
  <si>
    <t>C22113</t>
  </si>
  <si>
    <t>SISTEMAZIONE RETE FOGNARIA PONTE ALLE TAVOLE - PISTOIA</t>
  </si>
  <si>
    <t>MI_FOG-DEP01_03_0076</t>
  </si>
  <si>
    <t>CX2007</t>
  </si>
  <si>
    <t>ALLACCIAMENTO COLLETTORE VERSO IDL PONTE A NICCHERI - BAGNO A RIPOLI</t>
  </si>
  <si>
    <t>MI_FOG-DEP01_03_0081</t>
  </si>
  <si>
    <t>C27007</t>
  </si>
  <si>
    <t>SISTEMAZIONE RETE FOGNARIA CAPOLUOGO - REGGELLO</t>
  </si>
  <si>
    <t>MI_FOG-DEP07</t>
  </si>
  <si>
    <t>Manutenzione straordinaria / Sostituzione depuratori</t>
  </si>
  <si>
    <t>MI_FOG-DEP01_03_0119</t>
  </si>
  <si>
    <t>C22023</t>
  </si>
  <si>
    <t>ADEGUAMENTO IDL CENTRALE PISTOIA</t>
  </si>
  <si>
    <t>MI_FOG-DEP01_03_0120</t>
  </si>
  <si>
    <t>C22026</t>
  </si>
  <si>
    <t>NUOVO IDL BOTTEGONE - PISTOIA</t>
  </si>
  <si>
    <t>MI_FOG-DEP03_03_0121</t>
  </si>
  <si>
    <t>C22027</t>
  </si>
  <si>
    <t>NUOVI COLLETTORI BOTTEGONE - PISTOIA</t>
  </si>
  <si>
    <t>MI_ACQ03_03_0122</t>
  </si>
  <si>
    <t>C26017</t>
  </si>
  <si>
    <t xml:space="preserve">NUOVA ADDUTTRICE AUTOSTRADA DELL'ACQUA - QUARRATA </t>
  </si>
  <si>
    <t>MI_FOG-DEP01_03_0124</t>
  </si>
  <si>
    <t>C26007</t>
  </si>
  <si>
    <t>ADEGUAMENTO E POTENZIAMENTO IDL BRUNELLESCHI - QUARRATA</t>
  </si>
  <si>
    <t>MI_ACQ03_03_0136</t>
  </si>
  <si>
    <t>C37002</t>
  </si>
  <si>
    <t>POTENZIAMENTO ACQUEDOTTO SESTO FIORENTINO  E RECUPERO RISORSA GALLERIA VAGLIA SUD</t>
  </si>
  <si>
    <t>MI_FOG-DEP05_03_0138</t>
  </si>
  <si>
    <t>CC2003</t>
  </si>
  <si>
    <t>ACCORDO TESSILE  PRATESE- RISANAMENTO FOGNARIO</t>
  </si>
  <si>
    <t>MI_FOG-DEP01_03_0139</t>
  </si>
  <si>
    <t>CC2015</t>
  </si>
  <si>
    <t>ACCORDO TESSILE PRATESE - DISMISSIONE IDL FABBRO E COLLEGAMENTO A IDL GABOLANA - VAIANO</t>
  </si>
  <si>
    <t>MI_FOG-DEP03_03_0151</t>
  </si>
  <si>
    <t>C14001</t>
  </si>
  <si>
    <t>COLLETTORI MALMANTILE - IDL GINESTRA - LASTRA A SIGNA</t>
  </si>
  <si>
    <t>MI_FOG-DEP01_03_0152</t>
  </si>
  <si>
    <t>C14003</t>
  </si>
  <si>
    <t>ADEGUAMENTO IDL GINESTRA FIORENTINA - LASTRA A SIGNA</t>
  </si>
  <si>
    <t>MI_FOG-DEP03_03_0165</t>
  </si>
  <si>
    <t>C03009</t>
  </si>
  <si>
    <t>COLLETTAMENTO FOGNARIO RONTA-PANICAGLIA-PIAZZANO-RABATTA - BORGO SAN LORENZO</t>
  </si>
  <si>
    <t>MI_FOG-DEP01_03_0166</t>
  </si>
  <si>
    <t>CC5002</t>
  </si>
  <si>
    <t>COLLETTORE FOGNARIO RUFINA-SCOPETI</t>
  </si>
  <si>
    <t>MI_FOG-DEP03_03_0175</t>
  </si>
  <si>
    <t>C35003</t>
  </si>
  <si>
    <t>NUOVO COLLETTORE S.AGATA - SCARPERIA</t>
  </si>
  <si>
    <t>MI_FOG-DEP01_03_0185</t>
  </si>
  <si>
    <t>C08002</t>
  </si>
  <si>
    <t>COLLETTORE CASTELFRANCO DI SOPRA - FAELLA</t>
  </si>
  <si>
    <t>MI_FOG-DEP03_03_0186</t>
  </si>
  <si>
    <t>C09007</t>
  </si>
  <si>
    <t>NUOVO SISTEMA FOGNARIO CASTELNUOVO DEI SABBIONI - CAVRIGLIA</t>
  </si>
  <si>
    <t>MI_FOG-DEP07_03_0187</t>
  </si>
  <si>
    <t>C11007</t>
  </si>
  <si>
    <t>ADEGUAMENTO IDL FIGLINE VALDARNO</t>
  </si>
  <si>
    <t>MI_ACQ03_03_0191</t>
  </si>
  <si>
    <t>CX0007</t>
  </si>
  <si>
    <t>INTERVENTI STRATEGICI ACQUEDOTTO CHIANTI</t>
  </si>
  <si>
    <t>MI_FOG-DEP01_03_0193</t>
  </si>
  <si>
    <t>CX4008</t>
  </si>
  <si>
    <t>COLLETTETTAMENTO REFLUI STRADA IN CHIANTI VERSO IDL IMPRUNETA</t>
  </si>
  <si>
    <t>MI_FOG-DEP07_03_0194</t>
  </si>
  <si>
    <t>CX5009</t>
  </si>
  <si>
    <t>ADEGUAMENTO E POTENZIAMENTO IDL MERCATALE V.P.</t>
  </si>
  <si>
    <t>MI_FOG-DEP07_03_0205</t>
  </si>
  <si>
    <t>CX3012</t>
  </si>
  <si>
    <t>ADEGUAMENTO E POTENZIAMENTO IDL TAVARNUZZE - IMPRUNETA</t>
  </si>
  <si>
    <t>MI_FOG-DEP01_03_0206</t>
  </si>
  <si>
    <t>CX3013</t>
  </si>
  <si>
    <t>COLLETTAMENTO REFLUI IMPRUNETA VERSO IDL IMPRUNETA</t>
  </si>
  <si>
    <t>MI_FOG-DEP03_03_0207</t>
  </si>
  <si>
    <t>CX3014</t>
  </si>
  <si>
    <t>DISMISSIONE IDL BOTTAI E COLLETT.REFLUI VERSO IDL S.GIUSTO - IMPRUNETA</t>
  </si>
  <si>
    <t>MI_ACQ03_03_0209</t>
  </si>
  <si>
    <t>CX4032</t>
  </si>
  <si>
    <t>NUOVO SERBATOIO PANZANO</t>
  </si>
  <si>
    <t>MI_ACQ03_03_0210</t>
  </si>
  <si>
    <t>CX4033</t>
  </si>
  <si>
    <t>POTENZIAMENTO SISTEMA IDRICO LOCALITÀ PANZANO</t>
  </si>
  <si>
    <t>MI_FOG-DEP03_03_0212</t>
  </si>
  <si>
    <t>CX4035</t>
  </si>
  <si>
    <t>COLLETTAMENTO FERRONE SUD VERSO IDL IMPRUNETA - GREVE IN CHIANTI</t>
  </si>
  <si>
    <t>MI_FOG-DEP01_03_0213</t>
  </si>
  <si>
    <t>CX5006</t>
  </si>
  <si>
    <t>NUOVO IDL PONTEROTTO - SAN CASCIANO VAL DI PESA</t>
  </si>
  <si>
    <t>MI_FOG-DEP01_03_0214</t>
  </si>
  <si>
    <t>CX5007</t>
  </si>
  <si>
    <t>SISTEMAZIONE FOGNARIA SAN CASCIANO VAL DI PESA</t>
  </si>
  <si>
    <t>MI_FOG-DEP01_03_0216</t>
  </si>
  <si>
    <t>CX6005</t>
  </si>
  <si>
    <t>ADEGUAMENTO DEPURATORE TAVARNELLE VAL DI PESA</t>
  </si>
  <si>
    <t>MI_FOG-DEP03_03_0217</t>
  </si>
  <si>
    <t>CX7012</t>
  </si>
  <si>
    <t>SISTEMA SMALTIMENTO REFLUI BARBERINO VAL D'ELSA</t>
  </si>
  <si>
    <t>MI_FOG-DEP01_03_0220</t>
  </si>
  <si>
    <t>C43011</t>
  </si>
  <si>
    <t>SISTEMAZIONE RETE FOGNARIA CAPOLUOGO VICCHIO</t>
  </si>
  <si>
    <t>MI_FOG-DEP01_03_0221</t>
  </si>
  <si>
    <t>C41002</t>
  </si>
  <si>
    <t>SISTEMAZIONE RETE FOGNARIA CAPOLUOGO VAIANO</t>
  </si>
  <si>
    <t>MI_FOG-DEP01_03_0222</t>
  </si>
  <si>
    <t>CX5010</t>
  </si>
  <si>
    <t>SISTEMAZIONE RETE FOGNARIA MERCATALE VAL DI PESA - S.CASCIANO VAL DI PESA</t>
  </si>
  <si>
    <t>MI_FOG-DEP01_03_0224</t>
  </si>
  <si>
    <t>C31006</t>
  </si>
  <si>
    <t>SISTEMAZIONE RETE FOGNARIA CAPOLUOGO - SAN GIOVANNI VALDARNO</t>
  </si>
  <si>
    <t>MI_FOG-DEP01_03_0226</t>
  </si>
  <si>
    <t>C16008</t>
  </si>
  <si>
    <t>SISTEMAZIONE RETE FOGNARIO CAPOLUOGO - LORO CIUFFENNA</t>
  </si>
  <si>
    <t>MI_FOG-DEP01_03_0227</t>
  </si>
  <si>
    <t>C13008</t>
  </si>
  <si>
    <t>ALLACCIAMENTO COLLETTORE INCISA VALDARNO-FIGLINE VALDARNO I°LOTTO</t>
  </si>
  <si>
    <t>MI_FOG-DEP03_03_0230</t>
  </si>
  <si>
    <t>C10005</t>
  </si>
  <si>
    <t>COLLETTORE SANDETOLE-SCOPETI - DICOMANO</t>
  </si>
  <si>
    <t>MI_FOG-DEP03_03_0231</t>
  </si>
  <si>
    <t>C15007</t>
  </si>
  <si>
    <t>COLLETTORE LONDA-SANDETOLE</t>
  </si>
  <si>
    <t>MI_FOG-DEP03_03_0232</t>
  </si>
  <si>
    <t>C24018</t>
  </si>
  <si>
    <t>COLLETTORE MONTEBONELLO - PONTASSIEVE</t>
  </si>
  <si>
    <t>MI_FOG-DEP03_03_0234</t>
  </si>
  <si>
    <t>C16007</t>
  </si>
  <si>
    <t>SISTEMA SMALTIMENTO REFLUI LOCALITÀ SAN GIUSTINO - LORO CIUFFENNA</t>
  </si>
  <si>
    <t>MI_FOG-DEP03_03_0237</t>
  </si>
  <si>
    <t>C22089</t>
  </si>
  <si>
    <t>SISTEMAZIONE RETE FOGNARIA BONELLE - PISTOIA</t>
  </si>
  <si>
    <t>MI_FOG-DEP03_03_0239</t>
  </si>
  <si>
    <t>C27035</t>
  </si>
  <si>
    <t>COLLETTAMENTO REFLUI LECCIO VERSO IDL TORRICELLA - REGGELLO</t>
  </si>
  <si>
    <t>MI_FOG-DEP03_03_0240</t>
  </si>
  <si>
    <t>C28014</t>
  </si>
  <si>
    <t>COLLETTAMENTO REFLUI PIAN DELL'ISOLA VERSO IDL TORRICELLA - RIGNANO SULL'ARNO</t>
  </si>
  <si>
    <t>MI_FOG-DEP03_03_0241</t>
  </si>
  <si>
    <t>C38004</t>
  </si>
  <si>
    <t>SISTEMAZIONE RETE FOGNARIA VIA PISTOIESE - SIGNA E CAMPI BISENZIO</t>
  </si>
  <si>
    <t>MI_FOG-DEP03_03_0242</t>
  </si>
  <si>
    <t>C40017</t>
  </si>
  <si>
    <t>COLLETTORE BIVIGLIANO-VAGLIA</t>
  </si>
  <si>
    <t>MI_FOG-DEP03_03_0244</t>
  </si>
  <si>
    <t>CX4027</t>
  </si>
  <si>
    <t>COLLETTORE PANZANO - GREVE IN CHIANTI</t>
  </si>
  <si>
    <t>MI_FOG-DEP03_03_0246</t>
  </si>
  <si>
    <t>CX7002</t>
  </si>
  <si>
    <t>COLLETTORE MARCIALLA - BARBERINO VAL D'ELSA</t>
  </si>
  <si>
    <t>MI_FOG-DEP03_03_0248</t>
  </si>
  <si>
    <t>C27009</t>
  </si>
  <si>
    <t>NUOVO SISTEMA SMALTIMENTO REFLUI DONNINI - REGGELLO</t>
  </si>
  <si>
    <t>MI_FOG-DEP01_03_0258</t>
  </si>
  <si>
    <t>CAT075</t>
  </si>
  <si>
    <t>INTERVENTI STRATEGICI FOGNATURA E DEPURAZIONE</t>
  </si>
  <si>
    <t>MI_FOG-DEP03_03_0259</t>
  </si>
  <si>
    <t>C27040</t>
  </si>
  <si>
    <t>NUOVI IDL TORRICELLA - REGGELLO</t>
  </si>
  <si>
    <t>MI_FOG-DEP03_03_0264</t>
  </si>
  <si>
    <t>C50001</t>
  </si>
  <si>
    <t>COLLETTAMENTO REFLUI LOC.GIRONE - FIESOLE</t>
  </si>
  <si>
    <t>MI_FOG-DEP03_03_0265</t>
  </si>
  <si>
    <t>C22062</t>
  </si>
  <si>
    <t>DISMISSIONE T.A. SANTOMATO E COLLETTAMENTO REFLUI A IDL MONTALE OVEST - PISTOIA</t>
  </si>
  <si>
    <t>MI_FOG-DEP07_03_0040</t>
  </si>
  <si>
    <t>CAT097</t>
  </si>
  <si>
    <t>INTERVENTI PER EFFICIENTAMENTO IMPIANTI DEPURAZIONE</t>
  </si>
  <si>
    <t>MI_FOG-DEP01_03_0056</t>
  </si>
  <si>
    <t>C37010</t>
  </si>
  <si>
    <t>SISTEMAZIONE FOGNARIA OSMANNORO E COLLETTAMENTI REFLUI VERSO SAN COLOMBANO</t>
  </si>
  <si>
    <t>MI_FOG-DEP01_03_0059</t>
  </si>
  <si>
    <t>C23003</t>
  </si>
  <si>
    <t>ESTENSIONE RETE FOGNARIA CAPOLUOGO POGGIO A CAIANO</t>
  </si>
  <si>
    <t>MI_FOG-DEP01_03_0061</t>
  </si>
  <si>
    <t>C07007</t>
  </si>
  <si>
    <t>COLLETTAMENTO REFLUI COMEANA VERSO IDL S.COLOMBANO E DISMISSIONE IDL CANDELI</t>
  </si>
  <si>
    <t>MI_FOG-DEP01_03_0067</t>
  </si>
  <si>
    <t>C26009</t>
  </si>
  <si>
    <t>SISTEMAZIONE RETE FOGNARIA QUARRATA SUD</t>
  </si>
  <si>
    <t>MI_FOG-DEP03_03_0068</t>
  </si>
  <si>
    <t>C26021</t>
  </si>
  <si>
    <t>SISTEMAZIONE RETE FOGNARIA VALENZATICO - QUARRATA</t>
  </si>
  <si>
    <t>MI_FOG-DEP01_03_0072</t>
  </si>
  <si>
    <t>C24022</t>
  </si>
  <si>
    <t>SISTEMAZIONE RETE FOGNARIA SIECI VERSO IDL ASCHIETO - PONTASSIEVE</t>
  </si>
  <si>
    <t>MI_FOG-DEP01_03_0077</t>
  </si>
  <si>
    <t>C21006</t>
  </si>
  <si>
    <t>ALLACCIAMENTO COLLEGAMENTO FOGNARIO PIAN DI SCÒ-MATASSINO</t>
  </si>
  <si>
    <t>MI_FOG-DEP01_03_0078</t>
  </si>
  <si>
    <t>CX6007</t>
  </si>
  <si>
    <t>SISTEMAZIONE RETE FOGNARIA CAPOLUOGO - TAVARNELLE VAL DI PESA</t>
  </si>
  <si>
    <t>MI_FOG-DEP01_03_0080</t>
  </si>
  <si>
    <t>C38002</t>
  </si>
  <si>
    <t>SISTEMAZIONE RETE FOGNARIA CAPOLUOGO - SIGNA I°LOTTO</t>
  </si>
  <si>
    <t>MI_FOG-DEP03_03_0097</t>
  </si>
  <si>
    <t>C38010</t>
  </si>
  <si>
    <t>SISTEMAZIONE RETE FOGNARIA LECORE - SIGNA</t>
  </si>
  <si>
    <t>MI_FOG-DEP01_03_0112</t>
  </si>
  <si>
    <t>C36011</t>
  </si>
  <si>
    <t>POTENZIAMENTO IDL CASALGUIDI I°LOTTO - SERRAVALLE PISTOIESE</t>
  </si>
  <si>
    <t>MI_FOG-DEP03_03_0155</t>
  </si>
  <si>
    <t>C34005</t>
  </si>
  <si>
    <t>COLLETTORE SAN MARTINO ALLA PALMA-RINALDI - SCANDICCI</t>
  </si>
  <si>
    <t>MI_FOG-DEP01_03_0204</t>
  </si>
  <si>
    <t>CX3010</t>
  </si>
  <si>
    <t>NUOVO IDL IMPRUNETA</t>
  </si>
  <si>
    <t>MI_FOG-DEP01_03_0223</t>
  </si>
  <si>
    <t>C36027</t>
  </si>
  <si>
    <t>SISTEMAZIONE RETE FOGNARIA CANTAGRILLO-CASALGUIDI - SERRAVALLE PISTOIESE</t>
  </si>
  <si>
    <t>MI_FOG-DEP01_03_0228</t>
  </si>
  <si>
    <t>C10007</t>
  </si>
  <si>
    <t>COLLETTORE CELLE-DICOMANO</t>
  </si>
  <si>
    <t>MI_FOG-DEP03_03_0243</t>
  </si>
  <si>
    <t>CX3023</t>
  </si>
  <si>
    <t>ADEGUAMENTO A T.A. FOSSA SETTICA FALCIANI - IMPRUNETA</t>
  </si>
  <si>
    <t>MI_FOG-DEP01_03_0079</t>
  </si>
  <si>
    <t>CX3017</t>
  </si>
  <si>
    <t>SISTEMAZIONE RETE FOGNARIA VIA IMPRUNETANA LOCALITA' TAVARNUZZE - IMPRUNETA</t>
  </si>
  <si>
    <t>MI_FOG-DEP03_03_0256</t>
  </si>
  <si>
    <t>C27032</t>
  </si>
  <si>
    <t>COLLETTORE TOSI-DONNINI - REGGELLO</t>
  </si>
  <si>
    <t>MI_ACQ01</t>
  </si>
  <si>
    <t xml:space="preserve">Interventi strategici </t>
  </si>
  <si>
    <t>MI_ACQ01_03_E00b</t>
  </si>
  <si>
    <t>Eb - Montedoglio Nord</t>
  </si>
  <si>
    <t>MI_ACQ01_03_I000</t>
  </si>
  <si>
    <t>I-Potenziamento dell'utilizzo della falda idrica pratese con incremento e miglioramento qualitativo dell'acqua emunta tramite la realizzazione di nuovi pozzi</t>
  </si>
  <si>
    <t>MI_ACQ01_03_J000</t>
  </si>
  <si>
    <t>J-Bilancino su Prato</t>
  </si>
  <si>
    <t>MI_ACQ01_03_K00a</t>
  </si>
  <si>
    <t>Ka-Serchio-Arno</t>
  </si>
  <si>
    <t>Prevista conclusione al 31/12/23 SI/NO (1/0)</t>
  </si>
  <si>
    <t>SAL al 31/12/2023</t>
  </si>
  <si>
    <t>Costo totale</t>
  </si>
  <si>
    <t>Speso al 31/12/23</t>
  </si>
  <si>
    <t>Concluso</t>
  </si>
  <si>
    <t>In esercizio</t>
  </si>
  <si>
    <t>Delta</t>
  </si>
  <si>
    <t>In corso</t>
  </si>
  <si>
    <t>In progettazione</t>
  </si>
  <si>
    <t>Annullato</t>
  </si>
  <si>
    <t>Concluso al 31/12/23 SI/NO (1/0)</t>
  </si>
  <si>
    <t>Non calcolabile - Richiesta info al gestore</t>
  </si>
  <si>
    <t>Programmata nel PdI2022-23 la sola progettazione.</t>
  </si>
  <si>
    <t>nessuna</t>
  </si>
  <si>
    <t>nessuna - terminato pre 2020</t>
  </si>
  <si>
    <t>nessuna - terminato pre 2020 in PDI 2020-2023 per contributi</t>
  </si>
  <si>
    <r>
      <t xml:space="preserve">nessuna - Da sottoporre a controllo a progetto il sottointervento da Piano Stralcio di attivazione del colletore COMPIOBBI-FIRENZE all'interno del più ampio intervento MI_FOG-DEP05_03_0053.
Con aggiornamento del Piano Stralcio ex delibera AIT 29/2023 è stato relazionato quanto segue (Allegato 1 alla delibera): 
</t>
    </r>
    <r>
      <rPr>
        <i/>
        <sz val="9"/>
        <rFont val="Calibri"/>
        <family val="2"/>
        <scheme val="minor"/>
      </rPr>
      <t>Con propria nota prot. 68640 del 30/11/2023 (in atti AIT prot. 167512023), il Gestore PUBLIACQUA, in riferimento all’intervento “ATTIVAZIONE COLLETTORE COMPIOBBI-FIRENZE” (codice intervento AIT: MI_FOG-DEP05_03_0053) relativo all’agglomerato di Compiobbi, comunica che le attività di collaudo a carico della società Acque Toscane sono ancora in corso, pertanto, richiede la proroga per la data di attivazione delle opere fognarie al 22/12/2024 con conseguente aggiornamento delle date di autorizzazione degli scarichi relativi all’agglomerato di Compiobbi.</t>
    </r>
    <r>
      <rPr>
        <sz val="9"/>
        <rFont val="Calibri"/>
        <family val="2"/>
        <scheme val="minor"/>
      </rPr>
      <t xml:space="preserve">
Intervento posticipato nel novembre 2023 con il riaggiornamento del Piano Stralcio.
Con nota prot. AIT 555/2025 Publiacqua comunica l'attivazione delle opere in data 30/12/2024.</t>
    </r>
  </si>
  <si>
    <t>Richieste AIT</t>
  </si>
  <si>
    <t>nessuna - in esercizio da Consuntivo 2019</t>
  </si>
  <si>
    <t>nessuna - concluso da Consuntivo 2019</t>
  </si>
  <si>
    <t>Si richiede l'invio di documentazione attestante la fine dell'intervento (CRE, collaudo, …) entro il 31/12/2023</t>
  </si>
  <si>
    <t>Da sottoporre a controllo a progetto al 31/12/23 il sottointervento coperto da contributo PNI_19 per € 201.000 come da relazione di accompagnamento al PdI 22-23 (intervento del Masterplan del Chianti).
Si chiede al gestore di chiarire se il sottointervento da controllare a progetto (coperto da cofinanziamento PNI_19 per € 201.000) sia stato concluso al 31/12/23 e di fornire documentazione attestante la conclusione e messa in esercizio entro tale data.
Si chiede in ogni caso di fornire il valore del costo totale e dello speso al 31/12/2023 come da fonti contabili.</t>
  </si>
  <si>
    <r>
      <t>Da chiarimento del gestore fornito in fase di approvazione del PdI24-25: "</t>
    </r>
    <r>
      <rPr>
        <i/>
        <sz val="9"/>
        <rFont val="Calibri"/>
        <family val="2"/>
        <scheme val="minor"/>
      </rPr>
      <t xml:space="preserve">Si conferma il rispetto delle tempistiche dell'AdP, le code finanziarie sono relative a spese accessorie non influenti sull'esercibilità dell'opera. [...]". </t>
    </r>
    <r>
      <rPr>
        <sz val="9"/>
        <rFont val="Calibri"/>
        <family val="2"/>
        <scheme val="minor"/>
      </rPr>
      <t xml:space="preserve">
Si chiedono di conseguenza chiarimenti rispetto all'identificazione dell'intervento come "in corso" e non "in esercizio" nel consuntivo investimenti 2023. Laddove sia confermata la messa in esercizio delle opere entro il 31/12/2023 si richiede l'invio di documentazione che lo attesti</t>
    </r>
  </si>
  <si>
    <t>Si richiede l'invio di documentazione attestante la messa in esercizio delle opere entro il 31/12/2023</t>
  </si>
  <si>
    <t>Nella Relazione del PDI 2024-2025 l'intervento è indicato come concluso nel 2023 con code finanziarie nel 2024. Si chiedono di conseguenza chiarimenti rispetto all'identificazione dell'intervento come "in corso" e non "in esercizio" nel consuntivo investimenti 2023. Laddove sia confermata la messa in esercizio delle opere entro il 31/12/2023 si richiede l'invio di documentazione che lo attesti</t>
  </si>
  <si>
    <t>Si richiede di esplicitare gli interventi realizzati inviando la documentazione attestante la conclusione degli stessi (CRE, collaudo, ….) entro il 31/12/2023</t>
  </si>
  <si>
    <t>Per Collettamento reflui zona Castello è stato fornito il certificato di fine lavori. Per Collettamento reflui via Sestese è stato fornito il CRE. Per Sistemazione fognaria via Erta Canina è stato comunicato che i lavori sono terminati il 17/12/2020 e stati eseguiti con appalto aperto di manutenzione e che il collaudo sarebbe stato disponibile solo alla chiusura dell'appalto. Si richiede l'invio di documentazione che comprovi la messa in esercizio delle opere entro il 31/12/2023</t>
  </si>
  <si>
    <t>Si richiede l'invio di documentazione che comprovi la messa in esercizio delle opere entro il 31/12/2023</t>
  </si>
  <si>
    <t>In allegato Relazione sul conto finale e Certificato di Regolare Esecuzione.</t>
  </si>
  <si>
    <t xml:space="preserve">Nessun intervento è stato realizzato nel corso del 2023. La linea CAT096, ad oggi chiusa,  è una vecchia linea del PDI comprendente studi di ricerca nell'ambito della depurazione. La linea CAT096 non ha mai compreso "lavori" al suo interno. </t>
  </si>
  <si>
    <t xml:space="preserve">In allegato la comunicazione attestante la data di entrata in esercizio delle opere del 17/01/2023.  L'intervento è stato realizzato con l'appalto aperto di manutenzione. Il collaudo sarà trasmesso all'atto di chiusura dell'intero appalto di manutenzione aperto. </t>
  </si>
  <si>
    <t xml:space="preserve">In allegato il certificato di ultimazione lavori del 27/10/2023. Il certificato di collaudo non è ancora stato emesso. </t>
  </si>
  <si>
    <t xml:space="preserve">Il sottointervento da controllare a progetto ((coperto da cofinanziamento PNI_19 per € 201.000) ) è "518/20-3 SOTTOATTRAVERSAMENTO GREVE E COLLEGAMENTO POZZI GRETI - GREVE IN CHIANTI", CUP H53E19000230008 (III stralcio). L'intervento è stato concluso entro il 31/12/2023, con data ultimazione lavori il 06/04/2021. Il costo totale dello speso al 31/12/2023 è di 433.562,53 €.
In allegato: 
- Il Certificato di Regolare Esecuzione del 23/12/2022;
- Lettera trasmissione Monitoraggio dello stato degli interventi “2° semestre 2024”. Intervento n.518/20 "Masterplan idrico del Chianti" (prot. n. 01789/25 del 13/01/2025) + Scheda di Monitoraggio INTERVENTO DICEMBRE 2024.
</t>
  </si>
  <si>
    <t xml:space="preserve"> L'intervento è stato ultimato in data 18/11/2021, tuttavia le opere sono state attivate soltanto al termine dell'intervento propedeutico MI_FOG-DEP01_03_0152 ADEGUAMENTO IDL GINESTRA FIORENTINA - LASTRA A SIGNA. In allegato la comunicazione attestante la data di entrata in esercizio delle opere del 01/08/2023, il certificato di collaudo e il certificato di ultimazione lavori.</t>
  </si>
  <si>
    <t>In allegato la comunicazione attestante la data di entrata in esercizio delle opere del 17/12/2020 e il cetificato di collaudo dell'appalto aperto di manutenzione (CIG 76013711CA) del 22/05/2023.</t>
  </si>
  <si>
    <t>In allegato la comunicazione attestante la data di entrata in esercizio delle opere del 27/05/2022 e il certificato di collaudo del contratto n°390003114 con il quale sono stati eseguiti i lavori.</t>
  </si>
  <si>
    <t xml:space="preserve">Le opere idrauliche ed elettromeccaniche sono stata ultimate in data 21/01/2022, tuttavia sono state attivate successivamente all'attivazione della fornitura ENEL. In allegato la comunicazione attestante la data di entrata in esercizio delle opere del 16/05/2022 e il certificato di ultimazione lavori. </t>
  </si>
  <si>
    <t>In allegato la comunicazione attestante la data di entrata in esercizio delle opere del 20/11/2020 e il certificato di ultimazione lavori.</t>
  </si>
  <si>
    <t>Le opere idrauliche ed elettromeccaniche sono state ultimate il 21/10/2022, come si evince dal verbale di sospensione allegato. Tuttavia, le opere sono entrate in esercizio successivamente alla messa in funzione dell'impiando dell'Argomenna posto a valle. In allegato la comunicazione attestante la data di entrata in esercizio delle opere del 14/09/2023. In allegato Relazione sul conto finale e Certificato di Regolare Esecuzione.</t>
  </si>
  <si>
    <t>Si conferma la penale in quanto le motivazioni di mancata conclusione dell'intervento non possono essere considerate come cause di forza maggiore</t>
  </si>
  <si>
    <t>PdI 2022-23</t>
  </si>
  <si>
    <t>Proposta penali da AIT al gestore prot. AIT 4143/2025</t>
  </si>
  <si>
    <t>Risposte/Controdeduzioni gestore prot. AIT 5083/2025</t>
  </si>
  <si>
    <t>Proposta penali al DG AIT</t>
  </si>
  <si>
    <t>Osservazioni AIT post risposte gestore</t>
  </si>
  <si>
    <t>Proposta penale al DG
(€)</t>
  </si>
  <si>
    <t>Intervento non sottoposto a controllo - Conclusione prevista post 2023</t>
  </si>
  <si>
    <t>Intervento annullato - Nessuna richiesta al gestore</t>
  </si>
  <si>
    <t>Intervento concluso - Nessuna richiesta al gestore</t>
  </si>
  <si>
    <t>Soggetto a controllo a progetto il sottointervento "ATTIVAZIONE COLLETTORE COMPIOBBI-FIRENZE", posticipato nel novembre 2023 con il riaggiornamento del Piano Stralcio.
Nessuna richiesta al gestore.</t>
  </si>
  <si>
    <t>Sottoposto a controllo a progetto il sottointervento SOTTOATTRAVERSAMENTO GREVE E COLLEGAMENTO POZZI GRETI - GREVE IN CHIANTI - Concluso - Documentazione attestante trasmessa dal gestore</t>
  </si>
  <si>
    <t>Intervento concluso - Documentazione attestante trasmessa dal gestore</t>
  </si>
  <si>
    <t>Intervento concluso - Nella comunicazione prot. PBA 53121/2023 si indica l'entrata in esercizio delle opere a settembre 2023.</t>
  </si>
  <si>
    <t>Si prende atto del riscontro del Gestore - Intervento di studi di ricerca concluso.</t>
  </si>
  <si>
    <t>PENALE comunicata da AIT al gestore
(€)</t>
  </si>
  <si>
    <t>Riscontro GESTORE</t>
  </si>
  <si>
    <t>Come indicato nel verbale del sopralluogo AIT del 21/11/2023, "il cantiere è stato interessato dagli eventi alluvionali che hanno colpito la zona all’inizio di novembre 2023". Vista la causa di forza maggiore si propone di annullare la penale.</t>
  </si>
  <si>
    <t>Proposta AIT al DG (€)</t>
  </si>
  <si>
    <t>Rispetto limite 2% del VRG da DT (SI/NO)</t>
  </si>
  <si>
    <r>
      <t xml:space="preserve">Limite annualità su penale complessiva
</t>
    </r>
    <r>
      <rPr>
        <b/>
        <sz val="11"/>
        <color theme="1"/>
        <rFont val="Calibri"/>
        <family val="2"/>
        <scheme val="minor"/>
      </rPr>
      <t>2023</t>
    </r>
    <r>
      <rPr>
        <sz val="11"/>
        <color theme="1"/>
        <rFont val="Calibri"/>
        <family val="2"/>
        <scheme val="minor"/>
      </rPr>
      <t/>
    </r>
  </si>
  <si>
    <t xml:space="preserve">Penale da ogglighi di comunicazione (2023) </t>
  </si>
  <si>
    <t>Penale ARERA RQTI (2023)</t>
  </si>
  <si>
    <t>Penale ARERA RQSII (2023)</t>
  </si>
  <si>
    <t>Penale da controllo a progetto (2023)</t>
  </si>
  <si>
    <t>Penale totale 2023</t>
  </si>
  <si>
    <t>Limite 2% VRG (2023)</t>
  </si>
  <si>
    <t>Limite quadriennio su penale da controllo a progetto</t>
  </si>
  <si>
    <t>PdI 2020-21 (€)</t>
  </si>
  <si>
    <t>PdI 2022-23 (€)</t>
  </si>
  <si>
    <t>Limite 5% importo medio annuo da PdI</t>
  </si>
  <si>
    <t>Rispetto limite 5% importo medio annuo da PdI (SI/NO)</t>
  </si>
  <si>
    <t xml:space="preserve">Calcolo penale pre-controdeduzioni del gestore (prot. AIT 4143/2025) (€) </t>
  </si>
  <si>
    <t>SI</t>
  </si>
  <si>
    <r>
      <t xml:space="preserve">Nel corso dei lavori sono state concesse n°2 proroghe. Tra le motivazioni a supporto delle relative richieste di proroghe si ricordano:
- Condizioni metereologiche avverse, ben lontane dagli standard di riferimento tipici per lo specifico contesto geografico;
- Necessità di dare attuazione alle necessarie misure anti-contagio COVID-19, almeno fino alla cessazione del periodo di emergenza pandemica (31.12.2022), ha fortemente condizionato lo svolgimento dei lavori, determinando un rallentamento delle lavorazioni;
- Situazione del mercato delle materie prime e dell’energia, dovuto prima alla crisi pandemica  COVID-19 e, poi, dalla crisi bellica nell’Est Europa, che ha influenzato fortemente la disponibilità di materiali, andando a condizionare – addirittura – il rilascio da parte dei produttori e/o fornitori di preventivazioni e schede tecniche per i materiali da rendere disponibili. 
- Modifiche al profilo progettuale a base di contratto influenzata anche dalle difficoltà, già rappresentate, di coordinare il reperimento dei materiali (è stato necessario il cambio della classe d'uso di alcuni manufatti per effetto del variato allegato A del DPGR 1/R del 2022);  tali modifiche hanno comportato una revisione parziale della programmazione delle attività di cantiere, con conseguente inevitabile protrazione dei termini di appalto.
Inoltre, si ricorda che il cantiere è stato interessato dagli eventi alluvionali che hanno colpito la zona all’inizio di
novembre 2023. 
In allegato il verbale del sopralluogo AIT tenutosi in data 12/11/2023 ed il certificato di ultimazione lavori del 04/11/2024.
</t>
    </r>
    <r>
      <rPr>
        <b/>
        <sz val="9"/>
        <rFont val="Calibri"/>
        <family val="2"/>
        <scheme val="minor"/>
      </rPr>
      <t>Per tutto quanto sopra si chiede la disapplicazione della penale.</t>
    </r>
  </si>
  <si>
    <r>
      <t xml:space="preserve">In allegato il verbale del sopralluogo AIT tenutosi in data 12/11/2023 ed il certificato di ultimazione lavori del 31/01/2024.
I tempi di esecuzione del progetto sono stati condizionati dalla situazione del mercato delle materie prime e dell’energia, dovuto prima alla crisi pandemica  COVID-19 e, poi, dalla crisi bellica nell’Est Europa, che ha influenzato fortemente la disponibilità di materiali, andando a condizionare – addirittura – il rilascio da parte dei produttori e/o fornitori di preventivazioni e schede tecniche per i materiali da rendere disponibili.
</t>
    </r>
    <r>
      <rPr>
        <b/>
        <sz val="9"/>
        <rFont val="Calibri"/>
        <family val="2"/>
        <scheme val="minor"/>
      </rPr>
      <t>Per tutto quanto sopra si chiede la disapplicazione della penale (oltrettutto il costo pianificato di riferimento era quello del PDI 2020-2023 pari a € 1.899.276,38).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</si>
</sst>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theme="1"/>
      <name val="Calibri"/>
      <family val="2"/>
      <scheme val="minor"/>
    </font>
    <font>
      <b/>
      <sz val="12"/>
      <color theme="1"/>
      <name val="Calibri"/>
      <family val="2"/>
      <scheme val="minor"/>
    </font>
    <font>
      <sz val="9"/>
      <name val="Calibri"/>
      <family val="2"/>
      <scheme val="minor"/>
    </font>
    <font>
      <b/>
      <sz val="9"/>
      <name val="Calibri"/>
      <family val="2"/>
      <scheme val="minor"/>
    </font>
    <font>
      <i/>
      <sz val="9"/>
      <name val="Calibri"/>
      <family val="2"/>
      <scheme val="minor"/>
    </font>
    <font>
      <b/>
      <sz val="11"/>
      <color theme="1"/>
      <name val="Calibri"/>
      <family val="2"/>
      <scheme val="minor"/>
    </font>
    <font>
      <b/>
      <sz val="11"/>
      <name val="Calibri"/>
      <family val="2"/>
      <scheme val="minor"/>
    </font>
    <font>
      <b/>
      <sz val="9"/>
      <name val="Arial Narrow"/>
      <family val="2"/>
    </font>
  </fonts>
  <fills count="9">
    <fill>
      <patternFill patternType="none"/>
    </fill>
    <fill>
      <patternFill patternType="gray125"/>
    </fill>
    <fill>
      <patternFill patternType="solid">
        <fgColor rgb="FF0099CC"/>
        <bgColor indexed="64"/>
      </patternFill>
    </fill>
    <fill>
      <patternFill patternType="solid">
        <fgColor rgb="FFFF0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2">
    <xf numFmtId="0" fontId="0" fillId="0" borderId="0" xfId="0"/>
    <xf numFmtId="0" fontId="1" fillId="0" borderId="0" xfId="0" applyFont="1" applyAlignment="1">
      <alignment vertical="center"/>
    </xf>
    <xf numFmtId="3" fontId="2" fillId="3"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1" fillId="0" borderId="0" xfId="0" applyFont="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7" fillId="7" borderId="4" xfId="0" applyFont="1" applyFill="1" applyBorder="1" applyAlignment="1">
      <alignment horizontal="center" vertical="center" wrapText="1"/>
    </xf>
    <xf numFmtId="3" fontId="2"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vertical="center" wrapText="1"/>
    </xf>
    <xf numFmtId="0" fontId="0" fillId="0" borderId="10" xfId="0" applyBorder="1"/>
    <xf numFmtId="0" fontId="0" fillId="0" borderId="1" xfId="0" applyBorder="1"/>
    <xf numFmtId="3" fontId="0" fillId="0" borderId="13" xfId="0" applyNumberFormat="1" applyBorder="1" applyAlignment="1">
      <alignment horizontal="center"/>
    </xf>
    <xf numFmtId="0" fontId="0" fillId="0" borderId="15" xfId="0" applyBorder="1"/>
    <xf numFmtId="3" fontId="0" fillId="8" borderId="16" xfId="0" applyNumberFormat="1" applyFill="1" applyBorder="1" applyAlignment="1">
      <alignment horizontal="center"/>
    </xf>
    <xf numFmtId="3" fontId="0" fillId="0" borderId="11" xfId="0" applyNumberFormat="1" applyBorder="1" applyAlignment="1">
      <alignment horizontal="center"/>
    </xf>
    <xf numFmtId="3" fontId="4" fillId="0" borderId="1" xfId="0" applyNumberFormat="1" applyFont="1" applyBorder="1" applyAlignment="1">
      <alignment horizontal="center" vertical="center" wrapText="1"/>
    </xf>
    <xf numFmtId="3" fontId="3" fillId="0" borderId="0" xfId="0" applyNumberFormat="1" applyFont="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7" fillId="5"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4" fontId="0" fillId="0" borderId="11" xfId="0" applyNumberFormat="1" applyBorder="1" applyAlignment="1">
      <alignment horizontal="center"/>
    </xf>
  </cellXfs>
  <cellStyles count="1">
    <cellStyle name="Normale"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5"/>
  <sheetViews>
    <sheetView topLeftCell="M1" zoomScale="85" zoomScaleNormal="85" workbookViewId="0">
      <pane ySplit="2" topLeftCell="A52" activePane="bottomLeft" state="frozen"/>
      <selection pane="bottomLeft" activeCell="Q2" sqref="Q1:Q1048576"/>
    </sheetView>
  </sheetViews>
  <sheetFormatPr defaultColWidth="11.42578125" defaultRowHeight="12" x14ac:dyDescent="0.25"/>
  <cols>
    <col min="1" max="1" width="10.28515625" style="27" customWidth="1"/>
    <col min="2" max="2" width="8.42578125" style="27" customWidth="1"/>
    <col min="3" max="3" width="16.7109375" style="4" customWidth="1"/>
    <col min="4" max="4" width="8.42578125" style="4" customWidth="1"/>
    <col min="5" max="5" width="16.140625" style="28" customWidth="1"/>
    <col min="6" max="6" width="9.28515625" style="4" customWidth="1"/>
    <col min="7" max="7" width="9.5703125" style="4" customWidth="1"/>
    <col min="8" max="8" width="13.42578125" style="4" customWidth="1"/>
    <col min="9" max="9" width="9.28515625" style="4" customWidth="1"/>
    <col min="10" max="10" width="12.28515625" style="4" customWidth="1"/>
    <col min="11" max="11" width="9.28515625" style="4" customWidth="1"/>
    <col min="12" max="12" width="12" style="4" customWidth="1"/>
    <col min="13" max="13" width="32.140625" style="14" customWidth="1"/>
    <col min="14" max="14" width="16.5703125" style="22" customWidth="1"/>
    <col min="15" max="15" width="31.28515625" style="14" customWidth="1"/>
    <col min="16" max="16" width="22.28515625" style="27" customWidth="1"/>
    <col min="17" max="17" width="17" style="22" customWidth="1"/>
    <col min="18" max="16384" width="11.42578125" style="1"/>
  </cols>
  <sheetData>
    <row r="1" spans="1:17" ht="30.75" thickBot="1" x14ac:dyDescent="0.3">
      <c r="A1" s="29" t="s">
        <v>373</v>
      </c>
      <c r="B1" s="29"/>
      <c r="C1" s="29"/>
      <c r="D1" s="29"/>
      <c r="E1" s="29"/>
      <c r="F1" s="29"/>
      <c r="G1" s="29"/>
      <c r="H1" s="30" t="s">
        <v>374</v>
      </c>
      <c r="I1" s="31"/>
      <c r="J1" s="31"/>
      <c r="K1" s="31"/>
      <c r="L1" s="31"/>
      <c r="M1" s="31"/>
      <c r="N1" s="31"/>
      <c r="O1" s="11" t="s">
        <v>375</v>
      </c>
      <c r="P1" s="32" t="s">
        <v>376</v>
      </c>
      <c r="Q1" s="33"/>
    </row>
    <row r="2" spans="1:17" s="7" customFormat="1" ht="48.75" thickBot="1" x14ac:dyDescent="0.3">
      <c r="A2" s="23" t="s">
        <v>0</v>
      </c>
      <c r="B2" s="23" t="s">
        <v>1</v>
      </c>
      <c r="C2" s="23" t="s">
        <v>2</v>
      </c>
      <c r="D2" s="23" t="s">
        <v>3</v>
      </c>
      <c r="E2" s="24" t="s">
        <v>4</v>
      </c>
      <c r="F2" s="23" t="s">
        <v>5</v>
      </c>
      <c r="G2" s="9" t="s">
        <v>333</v>
      </c>
      <c r="H2" s="9" t="s">
        <v>334</v>
      </c>
      <c r="I2" s="9" t="s">
        <v>343</v>
      </c>
      <c r="J2" s="9" t="s">
        <v>335</v>
      </c>
      <c r="K2" s="9" t="s">
        <v>336</v>
      </c>
      <c r="L2" s="9" t="s">
        <v>339</v>
      </c>
      <c r="M2" s="9" t="s">
        <v>350</v>
      </c>
      <c r="N2" s="21" t="s">
        <v>387</v>
      </c>
      <c r="O2" s="9" t="s">
        <v>388</v>
      </c>
      <c r="P2" s="9" t="s">
        <v>377</v>
      </c>
      <c r="Q2" s="25" t="s">
        <v>378</v>
      </c>
    </row>
    <row r="3" spans="1:17" x14ac:dyDescent="0.25">
      <c r="A3" s="26" t="s">
        <v>6</v>
      </c>
      <c r="B3" s="26" t="s">
        <v>7</v>
      </c>
      <c r="C3" s="5" t="s">
        <v>8</v>
      </c>
      <c r="D3" s="6" t="s">
        <v>9</v>
      </c>
      <c r="E3" s="26" t="s">
        <v>10</v>
      </c>
      <c r="F3" s="5">
        <v>1</v>
      </c>
      <c r="G3" s="5">
        <v>0</v>
      </c>
      <c r="H3" s="5"/>
      <c r="I3" s="5"/>
      <c r="J3" s="3"/>
      <c r="K3" s="3"/>
      <c r="L3" s="3"/>
      <c r="M3" s="6"/>
      <c r="N3" s="3"/>
      <c r="O3" s="6"/>
      <c r="P3" s="26" t="s">
        <v>379</v>
      </c>
      <c r="Q3" s="3">
        <v>0</v>
      </c>
    </row>
    <row r="4" spans="1:17" x14ac:dyDescent="0.25">
      <c r="A4" s="26" t="s">
        <v>11</v>
      </c>
      <c r="B4" s="26" t="s">
        <v>12</v>
      </c>
      <c r="C4" s="5" t="s">
        <v>13</v>
      </c>
      <c r="D4" s="6" t="s">
        <v>14</v>
      </c>
      <c r="E4" s="26" t="s">
        <v>15</v>
      </c>
      <c r="F4" s="5">
        <v>1</v>
      </c>
      <c r="G4" s="5">
        <v>0</v>
      </c>
      <c r="H4" s="5"/>
      <c r="I4" s="5"/>
      <c r="J4" s="3"/>
      <c r="K4" s="3"/>
      <c r="L4" s="3"/>
      <c r="M4" s="6"/>
      <c r="N4" s="3"/>
      <c r="O4" s="6"/>
      <c r="P4" s="26" t="s">
        <v>379</v>
      </c>
      <c r="Q4" s="3">
        <v>0</v>
      </c>
    </row>
    <row r="5" spans="1:17" x14ac:dyDescent="0.25">
      <c r="A5" s="26" t="s">
        <v>16</v>
      </c>
      <c r="B5" s="26" t="s">
        <v>17</v>
      </c>
      <c r="C5" s="5" t="s">
        <v>18</v>
      </c>
      <c r="D5" s="6" t="s">
        <v>19</v>
      </c>
      <c r="E5" s="26" t="s">
        <v>20</v>
      </c>
      <c r="F5" s="5">
        <v>1</v>
      </c>
      <c r="G5" s="5">
        <v>0</v>
      </c>
      <c r="H5" s="5"/>
      <c r="I5" s="5"/>
      <c r="J5" s="3"/>
      <c r="K5" s="3"/>
      <c r="L5" s="3"/>
      <c r="M5" s="6"/>
      <c r="N5" s="3"/>
      <c r="O5" s="6"/>
      <c r="P5" s="26" t="s">
        <v>379</v>
      </c>
      <c r="Q5" s="3">
        <v>0</v>
      </c>
    </row>
    <row r="6" spans="1:17" x14ac:dyDescent="0.25">
      <c r="A6" s="26" t="s">
        <v>23</v>
      </c>
      <c r="B6" s="26" t="s">
        <v>24</v>
      </c>
      <c r="C6" s="5" t="s">
        <v>25</v>
      </c>
      <c r="D6" s="6" t="s">
        <v>26</v>
      </c>
      <c r="E6" s="26" t="s">
        <v>27</v>
      </c>
      <c r="F6" s="5">
        <v>1</v>
      </c>
      <c r="G6" s="5">
        <v>0</v>
      </c>
      <c r="H6" s="5"/>
      <c r="I6" s="5"/>
      <c r="J6" s="3"/>
      <c r="K6" s="3"/>
      <c r="L6" s="3"/>
      <c r="M6" s="6"/>
      <c r="N6" s="3"/>
      <c r="O6" s="6"/>
      <c r="P6" s="26" t="s">
        <v>379</v>
      </c>
      <c r="Q6" s="3">
        <v>0</v>
      </c>
    </row>
    <row r="7" spans="1:17" x14ac:dyDescent="0.25">
      <c r="A7" s="26" t="s">
        <v>23</v>
      </c>
      <c r="B7" s="26" t="s">
        <v>24</v>
      </c>
      <c r="C7" s="5" t="s">
        <v>28</v>
      </c>
      <c r="D7" s="6" t="s">
        <v>29</v>
      </c>
      <c r="E7" s="26" t="s">
        <v>30</v>
      </c>
      <c r="F7" s="5">
        <v>1</v>
      </c>
      <c r="G7" s="5">
        <v>0</v>
      </c>
      <c r="H7" s="5"/>
      <c r="I7" s="5"/>
      <c r="J7" s="3"/>
      <c r="K7" s="3"/>
      <c r="L7" s="3"/>
      <c r="M7" s="6"/>
      <c r="N7" s="3"/>
      <c r="O7" s="6"/>
      <c r="P7" s="26" t="s">
        <v>379</v>
      </c>
      <c r="Q7" s="3">
        <v>0</v>
      </c>
    </row>
    <row r="8" spans="1:17" x14ac:dyDescent="0.25">
      <c r="A8" s="26" t="s">
        <v>31</v>
      </c>
      <c r="B8" s="26" t="s">
        <v>32</v>
      </c>
      <c r="C8" s="5" t="s">
        <v>33</v>
      </c>
      <c r="D8" s="6" t="s">
        <v>34</v>
      </c>
      <c r="E8" s="26" t="s">
        <v>35</v>
      </c>
      <c r="F8" s="5">
        <v>1</v>
      </c>
      <c r="G8" s="5">
        <v>0</v>
      </c>
      <c r="H8" s="5"/>
      <c r="I8" s="5"/>
      <c r="J8" s="3"/>
      <c r="K8" s="3"/>
      <c r="L8" s="3"/>
      <c r="M8" s="6"/>
      <c r="N8" s="3"/>
      <c r="O8" s="6"/>
      <c r="P8" s="26" t="s">
        <v>379</v>
      </c>
      <c r="Q8" s="3">
        <v>0</v>
      </c>
    </row>
    <row r="9" spans="1:17" ht="276" x14ac:dyDescent="0.25">
      <c r="A9" s="26" t="s">
        <v>36</v>
      </c>
      <c r="B9" s="26" t="s">
        <v>37</v>
      </c>
      <c r="C9" s="5" t="s">
        <v>38</v>
      </c>
      <c r="D9" s="6" t="s">
        <v>39</v>
      </c>
      <c r="E9" s="13" t="s">
        <v>40</v>
      </c>
      <c r="F9" s="5">
        <v>1</v>
      </c>
      <c r="G9" s="5">
        <v>1</v>
      </c>
      <c r="H9" s="5" t="s">
        <v>340</v>
      </c>
      <c r="I9" s="5">
        <v>0</v>
      </c>
      <c r="J9" s="3">
        <v>106182343.56</v>
      </c>
      <c r="K9" s="3">
        <v>14413445.900000002</v>
      </c>
      <c r="L9" s="3">
        <f>J9-K9</f>
        <v>91768897.659999996</v>
      </c>
      <c r="M9" s="8" t="s">
        <v>354</v>
      </c>
      <c r="N9" s="10" t="s">
        <v>344</v>
      </c>
      <c r="O9" s="8" t="s">
        <v>365</v>
      </c>
      <c r="P9" s="8" t="s">
        <v>383</v>
      </c>
      <c r="Q9" s="3">
        <v>0</v>
      </c>
    </row>
    <row r="10" spans="1:17" x14ac:dyDescent="0.25">
      <c r="A10" s="26" t="s">
        <v>36</v>
      </c>
      <c r="B10" s="26" t="s">
        <v>37</v>
      </c>
      <c r="C10" s="5" t="s">
        <v>41</v>
      </c>
      <c r="D10" s="6" t="s">
        <v>42</v>
      </c>
      <c r="E10" s="26" t="s">
        <v>43</v>
      </c>
      <c r="F10" s="5">
        <v>1</v>
      </c>
      <c r="G10" s="5">
        <v>0</v>
      </c>
      <c r="H10" s="5"/>
      <c r="I10" s="5"/>
      <c r="J10" s="3"/>
      <c r="K10" s="3"/>
      <c r="L10" s="3"/>
      <c r="M10" s="6"/>
      <c r="N10" s="3"/>
      <c r="O10" s="6"/>
      <c r="P10" s="26" t="s">
        <v>379</v>
      </c>
      <c r="Q10" s="3">
        <v>0</v>
      </c>
    </row>
    <row r="11" spans="1:17" x14ac:dyDescent="0.25">
      <c r="A11" s="26" t="s">
        <v>11</v>
      </c>
      <c r="B11" s="26" t="s">
        <v>12</v>
      </c>
      <c r="C11" s="5" t="s">
        <v>44</v>
      </c>
      <c r="D11" s="6" t="s">
        <v>45</v>
      </c>
      <c r="E11" s="26" t="s">
        <v>46</v>
      </c>
      <c r="F11" s="5">
        <v>1</v>
      </c>
      <c r="G11" s="5">
        <v>0</v>
      </c>
      <c r="H11" s="5"/>
      <c r="I11" s="5"/>
      <c r="J11" s="3"/>
      <c r="K11" s="3"/>
      <c r="L11" s="3"/>
      <c r="M11" s="6"/>
      <c r="N11" s="3"/>
      <c r="O11" s="6"/>
      <c r="P11" s="26" t="s">
        <v>379</v>
      </c>
      <c r="Q11" s="3">
        <v>0</v>
      </c>
    </row>
    <row r="12" spans="1:17" x14ac:dyDescent="0.25">
      <c r="A12" s="26" t="s">
        <v>21</v>
      </c>
      <c r="B12" s="26" t="s">
        <v>22</v>
      </c>
      <c r="C12" s="5" t="s">
        <v>47</v>
      </c>
      <c r="D12" s="6" t="s">
        <v>48</v>
      </c>
      <c r="E12" s="26" t="s">
        <v>49</v>
      </c>
      <c r="F12" s="5">
        <v>1</v>
      </c>
      <c r="G12" s="5">
        <v>0</v>
      </c>
      <c r="H12" s="5"/>
      <c r="I12" s="5"/>
      <c r="J12" s="3"/>
      <c r="K12" s="3"/>
      <c r="L12" s="3"/>
      <c r="M12" s="6"/>
      <c r="N12" s="3"/>
      <c r="O12" s="6"/>
      <c r="P12" s="26" t="s">
        <v>379</v>
      </c>
      <c r="Q12" s="3">
        <v>0</v>
      </c>
    </row>
    <row r="13" spans="1:17" x14ac:dyDescent="0.25">
      <c r="A13" s="26" t="s">
        <v>11</v>
      </c>
      <c r="B13" s="26" t="s">
        <v>12</v>
      </c>
      <c r="C13" s="5" t="s">
        <v>50</v>
      </c>
      <c r="D13" s="6" t="s">
        <v>51</v>
      </c>
      <c r="E13" s="26" t="s">
        <v>52</v>
      </c>
      <c r="F13" s="5">
        <v>1</v>
      </c>
      <c r="G13" s="5">
        <v>0</v>
      </c>
      <c r="H13" s="5"/>
      <c r="I13" s="5"/>
      <c r="J13" s="3"/>
      <c r="K13" s="3"/>
      <c r="L13" s="3"/>
      <c r="M13" s="6"/>
      <c r="N13" s="3"/>
      <c r="O13" s="6"/>
      <c r="P13" s="26" t="s">
        <v>379</v>
      </c>
      <c r="Q13" s="3">
        <v>0</v>
      </c>
    </row>
    <row r="14" spans="1:17" x14ac:dyDescent="0.25">
      <c r="A14" s="26" t="s">
        <v>11</v>
      </c>
      <c r="B14" s="26" t="s">
        <v>12</v>
      </c>
      <c r="C14" s="5" t="s">
        <v>53</v>
      </c>
      <c r="D14" s="6" t="s">
        <v>54</v>
      </c>
      <c r="E14" s="26" t="s">
        <v>55</v>
      </c>
      <c r="F14" s="5">
        <v>1</v>
      </c>
      <c r="G14" s="5">
        <v>0</v>
      </c>
      <c r="H14" s="5"/>
      <c r="I14" s="5"/>
      <c r="J14" s="3"/>
      <c r="K14" s="3"/>
      <c r="L14" s="3"/>
      <c r="M14" s="6"/>
      <c r="N14" s="3"/>
      <c r="O14" s="6"/>
      <c r="P14" s="26" t="s">
        <v>379</v>
      </c>
      <c r="Q14" s="3">
        <v>0</v>
      </c>
    </row>
    <row r="15" spans="1:17" x14ac:dyDescent="0.25">
      <c r="A15" s="26" t="s">
        <v>56</v>
      </c>
      <c r="B15" s="26" t="s">
        <v>57</v>
      </c>
      <c r="C15" s="5" t="s">
        <v>58</v>
      </c>
      <c r="D15" s="6" t="s">
        <v>59</v>
      </c>
      <c r="E15" s="26" t="s">
        <v>60</v>
      </c>
      <c r="F15" s="5">
        <v>1</v>
      </c>
      <c r="G15" s="5">
        <v>0</v>
      </c>
      <c r="H15" s="5"/>
      <c r="I15" s="5"/>
      <c r="J15" s="3"/>
      <c r="K15" s="3"/>
      <c r="L15" s="3"/>
      <c r="M15" s="6"/>
      <c r="N15" s="3"/>
      <c r="O15" s="6"/>
      <c r="P15" s="26" t="s">
        <v>379</v>
      </c>
      <c r="Q15" s="3">
        <v>0</v>
      </c>
    </row>
    <row r="16" spans="1:17" ht="396" x14ac:dyDescent="0.25">
      <c r="A16" s="26" t="s">
        <v>21</v>
      </c>
      <c r="B16" s="26" t="s">
        <v>22</v>
      </c>
      <c r="C16" s="5" t="s">
        <v>61</v>
      </c>
      <c r="D16" s="6" t="s">
        <v>62</v>
      </c>
      <c r="E16" s="13" t="s">
        <v>63</v>
      </c>
      <c r="F16" s="5">
        <v>1</v>
      </c>
      <c r="G16" s="5">
        <v>1</v>
      </c>
      <c r="H16" s="5" t="s">
        <v>340</v>
      </c>
      <c r="I16" s="5">
        <v>0</v>
      </c>
      <c r="J16" s="3">
        <v>9067327.1899999995</v>
      </c>
      <c r="K16" s="3">
        <v>2617327.19</v>
      </c>
      <c r="L16" s="3">
        <f>J16-K16</f>
        <v>6450000</v>
      </c>
      <c r="M16" s="8" t="s">
        <v>349</v>
      </c>
      <c r="N16" s="3"/>
      <c r="O16" s="8"/>
      <c r="P16" s="13" t="s">
        <v>382</v>
      </c>
      <c r="Q16" s="3">
        <v>0</v>
      </c>
    </row>
    <row r="17" spans="1:17" ht="60" x14ac:dyDescent="0.25">
      <c r="A17" s="26" t="s">
        <v>56</v>
      </c>
      <c r="B17" s="26" t="s">
        <v>57</v>
      </c>
      <c r="C17" s="5" t="s">
        <v>64</v>
      </c>
      <c r="D17" s="6" t="s">
        <v>65</v>
      </c>
      <c r="E17" s="13" t="s">
        <v>66</v>
      </c>
      <c r="F17" s="5">
        <v>1</v>
      </c>
      <c r="G17" s="5">
        <v>1</v>
      </c>
      <c r="H17" s="5" t="s">
        <v>338</v>
      </c>
      <c r="I17" s="5">
        <v>1</v>
      </c>
      <c r="J17" s="3">
        <v>2061035.05</v>
      </c>
      <c r="K17" s="3">
        <v>1931035.05</v>
      </c>
      <c r="L17" s="3"/>
      <c r="M17" s="8" t="s">
        <v>346</v>
      </c>
      <c r="N17" s="3"/>
      <c r="O17" s="8"/>
      <c r="P17" s="26" t="s">
        <v>381</v>
      </c>
      <c r="Q17" s="3">
        <v>0</v>
      </c>
    </row>
    <row r="18" spans="1:17" x14ac:dyDescent="0.25">
      <c r="A18" s="26" t="s">
        <v>56</v>
      </c>
      <c r="B18" s="26" t="s">
        <v>57</v>
      </c>
      <c r="C18" s="5" t="s">
        <v>67</v>
      </c>
      <c r="D18" s="6" t="s">
        <v>68</v>
      </c>
      <c r="E18" s="26" t="s">
        <v>69</v>
      </c>
      <c r="F18" s="5">
        <v>1</v>
      </c>
      <c r="G18" s="5">
        <v>0</v>
      </c>
      <c r="H18" s="5"/>
      <c r="I18" s="5"/>
      <c r="J18" s="3"/>
      <c r="K18" s="3"/>
      <c r="L18" s="3"/>
      <c r="M18" s="6"/>
      <c r="N18" s="3"/>
      <c r="O18" s="6"/>
      <c r="P18" s="26" t="s">
        <v>379</v>
      </c>
      <c r="Q18" s="3">
        <v>0</v>
      </c>
    </row>
    <row r="19" spans="1:17" ht="48" x14ac:dyDescent="0.25">
      <c r="A19" s="26" t="s">
        <v>56</v>
      </c>
      <c r="B19" s="26" t="s">
        <v>57</v>
      </c>
      <c r="C19" s="5" t="s">
        <v>70</v>
      </c>
      <c r="D19" s="6" t="s">
        <v>71</v>
      </c>
      <c r="E19" s="13" t="s">
        <v>72</v>
      </c>
      <c r="F19" s="5">
        <v>1</v>
      </c>
      <c r="G19" s="5">
        <v>1</v>
      </c>
      <c r="H19" s="5" t="s">
        <v>338</v>
      </c>
      <c r="I19" s="5">
        <v>1</v>
      </c>
      <c r="J19" s="3">
        <v>1238116.23</v>
      </c>
      <c r="K19" s="3">
        <v>1218116.23</v>
      </c>
      <c r="L19" s="3"/>
      <c r="M19" s="8" t="s">
        <v>346</v>
      </c>
      <c r="N19" s="3"/>
      <c r="O19" s="8"/>
      <c r="P19" s="26" t="s">
        <v>381</v>
      </c>
      <c r="Q19" s="3">
        <v>0</v>
      </c>
    </row>
    <row r="20" spans="1:17" x14ac:dyDescent="0.25">
      <c r="A20" s="26" t="s">
        <v>73</v>
      </c>
      <c r="B20" s="26" t="s">
        <v>74</v>
      </c>
      <c r="C20" s="5" t="s">
        <v>75</v>
      </c>
      <c r="D20" s="6" t="s">
        <v>76</v>
      </c>
      <c r="E20" s="26" t="s">
        <v>77</v>
      </c>
      <c r="F20" s="5">
        <v>1</v>
      </c>
      <c r="G20" s="5">
        <v>0</v>
      </c>
      <c r="H20" s="5"/>
      <c r="I20" s="5"/>
      <c r="J20" s="3"/>
      <c r="K20" s="3"/>
      <c r="L20" s="3"/>
      <c r="M20" s="6"/>
      <c r="N20" s="3"/>
      <c r="O20" s="6"/>
      <c r="P20" s="26" t="s">
        <v>379</v>
      </c>
      <c r="Q20" s="3">
        <v>0</v>
      </c>
    </row>
    <row r="21" spans="1:17" ht="48" x14ac:dyDescent="0.25">
      <c r="A21" s="26" t="s">
        <v>56</v>
      </c>
      <c r="B21" s="26" t="s">
        <v>57</v>
      </c>
      <c r="C21" s="5" t="s">
        <v>78</v>
      </c>
      <c r="D21" s="6" t="s">
        <v>79</v>
      </c>
      <c r="E21" s="13" t="s">
        <v>80</v>
      </c>
      <c r="F21" s="5">
        <v>1</v>
      </c>
      <c r="G21" s="5">
        <v>1</v>
      </c>
      <c r="H21" s="5" t="s">
        <v>338</v>
      </c>
      <c r="I21" s="5">
        <v>1</v>
      </c>
      <c r="J21" s="3">
        <v>5761755.8600000003</v>
      </c>
      <c r="K21" s="3">
        <v>5291755.8600000003</v>
      </c>
      <c r="L21" s="3"/>
      <c r="M21" s="8" t="s">
        <v>346</v>
      </c>
      <c r="N21" s="3"/>
      <c r="O21" s="8"/>
      <c r="P21" s="26" t="s">
        <v>381</v>
      </c>
      <c r="Q21" s="3">
        <v>0</v>
      </c>
    </row>
    <row r="22" spans="1:17" ht="48" x14ac:dyDescent="0.25">
      <c r="A22" s="26" t="s">
        <v>56</v>
      </c>
      <c r="B22" s="26" t="s">
        <v>57</v>
      </c>
      <c r="C22" s="5" t="s">
        <v>81</v>
      </c>
      <c r="D22" s="6" t="s">
        <v>82</v>
      </c>
      <c r="E22" s="13" t="s">
        <v>83</v>
      </c>
      <c r="F22" s="5">
        <v>1</v>
      </c>
      <c r="G22" s="5">
        <v>1</v>
      </c>
      <c r="H22" s="5" t="s">
        <v>337</v>
      </c>
      <c r="I22" s="5">
        <v>1</v>
      </c>
      <c r="J22" s="3">
        <v>770049.73</v>
      </c>
      <c r="K22" s="3">
        <v>770049.73</v>
      </c>
      <c r="L22" s="3"/>
      <c r="M22" s="8" t="s">
        <v>353</v>
      </c>
      <c r="N22" s="3"/>
      <c r="O22" s="8" t="s">
        <v>361</v>
      </c>
      <c r="P22" s="8" t="s">
        <v>384</v>
      </c>
      <c r="Q22" s="3">
        <v>0</v>
      </c>
    </row>
    <row r="23" spans="1:17" ht="48" x14ac:dyDescent="0.25">
      <c r="A23" s="26" t="s">
        <v>56</v>
      </c>
      <c r="B23" s="26" t="s">
        <v>57</v>
      </c>
      <c r="C23" s="5" t="s">
        <v>84</v>
      </c>
      <c r="D23" s="6" t="s">
        <v>85</v>
      </c>
      <c r="E23" s="13" t="s">
        <v>86</v>
      </c>
      <c r="F23" s="5">
        <v>1</v>
      </c>
      <c r="G23" s="5">
        <v>1</v>
      </c>
      <c r="H23" s="5" t="s">
        <v>337</v>
      </c>
      <c r="I23" s="5">
        <v>1</v>
      </c>
      <c r="J23" s="3">
        <v>490776.2</v>
      </c>
      <c r="K23" s="3">
        <v>490776.2</v>
      </c>
      <c r="L23" s="3"/>
      <c r="M23" s="8" t="s">
        <v>346</v>
      </c>
      <c r="N23" s="3"/>
      <c r="O23" s="8"/>
      <c r="P23" s="26" t="s">
        <v>381</v>
      </c>
      <c r="Q23" s="3">
        <v>0</v>
      </c>
    </row>
    <row r="24" spans="1:17" ht="168" x14ac:dyDescent="0.25">
      <c r="A24" s="26" t="s">
        <v>56</v>
      </c>
      <c r="B24" s="26" t="s">
        <v>57</v>
      </c>
      <c r="C24" s="5" t="s">
        <v>87</v>
      </c>
      <c r="D24" s="6" t="s">
        <v>88</v>
      </c>
      <c r="E24" s="13" t="s">
        <v>89</v>
      </c>
      <c r="F24" s="5">
        <v>1</v>
      </c>
      <c r="G24" s="5">
        <v>1</v>
      </c>
      <c r="H24" s="5" t="s">
        <v>337</v>
      </c>
      <c r="I24" s="5">
        <v>1</v>
      </c>
      <c r="J24" s="3">
        <v>1024267.2500000001</v>
      </c>
      <c r="K24" s="3">
        <v>1024267.2500000001</v>
      </c>
      <c r="L24" s="3"/>
      <c r="M24" s="8" t="s">
        <v>359</v>
      </c>
      <c r="N24" s="3"/>
      <c r="O24" s="8" t="s">
        <v>367</v>
      </c>
      <c r="P24" s="8" t="s">
        <v>384</v>
      </c>
      <c r="Q24" s="3">
        <v>0</v>
      </c>
    </row>
    <row r="25" spans="1:17" ht="48" x14ac:dyDescent="0.25">
      <c r="A25" s="26" t="s">
        <v>56</v>
      </c>
      <c r="B25" s="26" t="s">
        <v>57</v>
      </c>
      <c r="C25" s="5" t="s">
        <v>90</v>
      </c>
      <c r="D25" s="6" t="s">
        <v>91</v>
      </c>
      <c r="E25" s="13" t="s">
        <v>92</v>
      </c>
      <c r="F25" s="5">
        <v>1</v>
      </c>
      <c r="G25" s="5">
        <v>1</v>
      </c>
      <c r="H25" s="5" t="s">
        <v>338</v>
      </c>
      <c r="I25" s="5">
        <v>1</v>
      </c>
      <c r="J25" s="3">
        <v>1197872.27</v>
      </c>
      <c r="K25" s="3">
        <v>1197872.27</v>
      </c>
      <c r="L25" s="3"/>
      <c r="M25" s="8" t="s">
        <v>346</v>
      </c>
      <c r="N25" s="3"/>
      <c r="O25" s="8"/>
      <c r="P25" s="26" t="s">
        <v>381</v>
      </c>
      <c r="Q25" s="3">
        <v>0</v>
      </c>
    </row>
    <row r="26" spans="1:17" ht="48" x14ac:dyDescent="0.25">
      <c r="A26" s="26" t="s">
        <v>56</v>
      </c>
      <c r="B26" s="26" t="s">
        <v>57</v>
      </c>
      <c r="C26" s="5" t="s">
        <v>93</v>
      </c>
      <c r="D26" s="6" t="s">
        <v>94</v>
      </c>
      <c r="E26" s="13" t="s">
        <v>95</v>
      </c>
      <c r="F26" s="5">
        <v>1</v>
      </c>
      <c r="G26" s="5">
        <v>1</v>
      </c>
      <c r="H26" s="5" t="s">
        <v>338</v>
      </c>
      <c r="I26" s="5">
        <v>1</v>
      </c>
      <c r="J26" s="3">
        <v>1182510.3799999999</v>
      </c>
      <c r="K26" s="3">
        <v>1172510.3799999999</v>
      </c>
      <c r="L26" s="3"/>
      <c r="M26" s="8" t="s">
        <v>346</v>
      </c>
      <c r="N26" s="3"/>
      <c r="O26" s="8"/>
      <c r="P26" s="26" t="s">
        <v>381</v>
      </c>
      <c r="Q26" s="3">
        <v>0</v>
      </c>
    </row>
    <row r="27" spans="1:17" ht="72" x14ac:dyDescent="0.25">
      <c r="A27" s="26" t="s">
        <v>56</v>
      </c>
      <c r="B27" s="26" t="s">
        <v>57</v>
      </c>
      <c r="C27" s="5" t="s">
        <v>96</v>
      </c>
      <c r="D27" s="6" t="s">
        <v>97</v>
      </c>
      <c r="E27" s="13" t="s">
        <v>98</v>
      </c>
      <c r="F27" s="5">
        <v>1</v>
      </c>
      <c r="G27" s="5">
        <v>1</v>
      </c>
      <c r="H27" s="5" t="s">
        <v>338</v>
      </c>
      <c r="I27" s="5">
        <v>1</v>
      </c>
      <c r="J27" s="3">
        <v>2918739.48</v>
      </c>
      <c r="K27" s="3">
        <v>2918739.48</v>
      </c>
      <c r="L27" s="3"/>
      <c r="M27" s="8" t="s">
        <v>360</v>
      </c>
      <c r="N27" s="3"/>
      <c r="O27" s="8" t="s">
        <v>368</v>
      </c>
      <c r="P27" s="8" t="s">
        <v>384</v>
      </c>
      <c r="Q27" s="3">
        <v>0</v>
      </c>
    </row>
    <row r="28" spans="1:17" ht="48" x14ac:dyDescent="0.25">
      <c r="A28" s="26" t="s">
        <v>56</v>
      </c>
      <c r="B28" s="26" t="s">
        <v>57</v>
      </c>
      <c r="C28" s="5" t="s">
        <v>99</v>
      </c>
      <c r="D28" s="6" t="s">
        <v>100</v>
      </c>
      <c r="E28" s="13" t="s">
        <v>101</v>
      </c>
      <c r="F28" s="5">
        <v>1</v>
      </c>
      <c r="G28" s="5">
        <v>1</v>
      </c>
      <c r="H28" s="5" t="s">
        <v>337</v>
      </c>
      <c r="I28" s="5">
        <v>1</v>
      </c>
      <c r="J28" s="3">
        <v>910863.47</v>
      </c>
      <c r="K28" s="3">
        <v>910863.47</v>
      </c>
      <c r="L28" s="3"/>
      <c r="M28" s="8" t="s">
        <v>346</v>
      </c>
      <c r="N28" s="3"/>
      <c r="O28" s="8"/>
      <c r="P28" s="26" t="s">
        <v>381</v>
      </c>
      <c r="Q28" s="3">
        <v>0</v>
      </c>
    </row>
    <row r="29" spans="1:17" ht="48" x14ac:dyDescent="0.25">
      <c r="A29" s="26" t="s">
        <v>56</v>
      </c>
      <c r="B29" s="26" t="s">
        <v>57</v>
      </c>
      <c r="C29" s="5" t="s">
        <v>102</v>
      </c>
      <c r="D29" s="6" t="s">
        <v>103</v>
      </c>
      <c r="E29" s="13" t="s">
        <v>104</v>
      </c>
      <c r="F29" s="5">
        <v>1</v>
      </c>
      <c r="G29" s="5">
        <v>1</v>
      </c>
      <c r="H29" s="5" t="s">
        <v>337</v>
      </c>
      <c r="I29" s="5">
        <v>1</v>
      </c>
      <c r="J29" s="3">
        <v>283013.89</v>
      </c>
      <c r="K29" s="3">
        <v>283013.89</v>
      </c>
      <c r="L29" s="3"/>
      <c r="M29" s="8" t="s">
        <v>346</v>
      </c>
      <c r="N29" s="3"/>
      <c r="O29" s="8"/>
      <c r="P29" s="26" t="s">
        <v>381</v>
      </c>
      <c r="Q29" s="3">
        <v>0</v>
      </c>
    </row>
    <row r="30" spans="1:17" ht="60" x14ac:dyDescent="0.25">
      <c r="A30" s="26" t="s">
        <v>56</v>
      </c>
      <c r="B30" s="26" t="s">
        <v>57</v>
      </c>
      <c r="C30" s="5" t="s">
        <v>105</v>
      </c>
      <c r="D30" s="6" t="s">
        <v>106</v>
      </c>
      <c r="E30" s="13" t="s">
        <v>107</v>
      </c>
      <c r="F30" s="5">
        <v>1</v>
      </c>
      <c r="G30" s="5">
        <v>1</v>
      </c>
      <c r="H30" s="5" t="s">
        <v>337</v>
      </c>
      <c r="I30" s="5">
        <v>1</v>
      </c>
      <c r="J30" s="3">
        <v>299384.68</v>
      </c>
      <c r="K30" s="3">
        <v>299384.68</v>
      </c>
      <c r="L30" s="3"/>
      <c r="M30" s="8" t="s">
        <v>346</v>
      </c>
      <c r="N30" s="3"/>
      <c r="O30" s="8"/>
      <c r="P30" s="26" t="s">
        <v>381</v>
      </c>
      <c r="Q30" s="3">
        <v>0</v>
      </c>
    </row>
    <row r="31" spans="1:17" ht="48" x14ac:dyDescent="0.25">
      <c r="A31" s="26" t="s">
        <v>56</v>
      </c>
      <c r="B31" s="26" t="s">
        <v>57</v>
      </c>
      <c r="C31" s="5" t="s">
        <v>108</v>
      </c>
      <c r="D31" s="6" t="s">
        <v>109</v>
      </c>
      <c r="E31" s="13" t="s">
        <v>110</v>
      </c>
      <c r="F31" s="5">
        <v>1</v>
      </c>
      <c r="G31" s="5">
        <v>1</v>
      </c>
      <c r="H31" s="5" t="s">
        <v>338</v>
      </c>
      <c r="I31" s="5">
        <v>1</v>
      </c>
      <c r="J31" s="3">
        <v>2008124.49</v>
      </c>
      <c r="K31" s="3">
        <v>2008124.49</v>
      </c>
      <c r="L31" s="3"/>
      <c r="M31" s="8" t="s">
        <v>346</v>
      </c>
      <c r="N31" s="3"/>
      <c r="O31" s="8"/>
      <c r="P31" s="26" t="s">
        <v>381</v>
      </c>
      <c r="Q31" s="3">
        <v>0</v>
      </c>
    </row>
    <row r="32" spans="1:17" ht="24" x14ac:dyDescent="0.25">
      <c r="A32" s="26" t="s">
        <v>56</v>
      </c>
      <c r="B32" s="26" t="s">
        <v>57</v>
      </c>
      <c r="C32" s="5" t="s">
        <v>113</v>
      </c>
      <c r="D32" s="6" t="s">
        <v>114</v>
      </c>
      <c r="E32" s="13" t="s">
        <v>115</v>
      </c>
      <c r="F32" s="5">
        <v>1</v>
      </c>
      <c r="G32" s="5">
        <v>1</v>
      </c>
      <c r="H32" s="5" t="s">
        <v>338</v>
      </c>
      <c r="I32" s="5">
        <v>1</v>
      </c>
      <c r="J32" s="3">
        <v>14276409.48</v>
      </c>
      <c r="K32" s="3">
        <v>14276409.48</v>
      </c>
      <c r="L32" s="3"/>
      <c r="M32" s="8" t="s">
        <v>346</v>
      </c>
      <c r="N32" s="3"/>
      <c r="O32" s="8"/>
      <c r="P32" s="26" t="s">
        <v>381</v>
      </c>
      <c r="Q32" s="3">
        <v>0</v>
      </c>
    </row>
    <row r="33" spans="1:17" x14ac:dyDescent="0.25">
      <c r="A33" s="26" t="s">
        <v>56</v>
      </c>
      <c r="B33" s="26" t="s">
        <v>57</v>
      </c>
      <c r="C33" s="5" t="s">
        <v>116</v>
      </c>
      <c r="D33" s="6" t="s">
        <v>117</v>
      </c>
      <c r="E33" s="26" t="s">
        <v>118</v>
      </c>
      <c r="F33" s="5">
        <v>1</v>
      </c>
      <c r="G33" s="5">
        <v>0</v>
      </c>
      <c r="H33" s="5"/>
      <c r="I33" s="5"/>
      <c r="J33" s="3"/>
      <c r="K33" s="3"/>
      <c r="L33" s="3"/>
      <c r="M33" s="6"/>
      <c r="N33" s="3"/>
      <c r="O33" s="6"/>
      <c r="P33" s="26" t="s">
        <v>379</v>
      </c>
      <c r="Q33" s="3">
        <v>0</v>
      </c>
    </row>
    <row r="34" spans="1:17" x14ac:dyDescent="0.25">
      <c r="A34" s="26" t="s">
        <v>73</v>
      </c>
      <c r="B34" s="26" t="s">
        <v>74</v>
      </c>
      <c r="C34" s="5" t="s">
        <v>119</v>
      </c>
      <c r="D34" s="6" t="s">
        <v>120</v>
      </c>
      <c r="E34" s="26" t="s">
        <v>121</v>
      </c>
      <c r="F34" s="5">
        <v>1</v>
      </c>
      <c r="G34" s="5">
        <v>0</v>
      </c>
      <c r="H34" s="5"/>
      <c r="I34" s="5"/>
      <c r="J34" s="3"/>
      <c r="K34" s="3"/>
      <c r="L34" s="3"/>
      <c r="M34" s="6"/>
      <c r="N34" s="3"/>
      <c r="O34" s="6"/>
      <c r="P34" s="26" t="s">
        <v>379</v>
      </c>
      <c r="Q34" s="3">
        <v>0</v>
      </c>
    </row>
    <row r="35" spans="1:17" x14ac:dyDescent="0.25">
      <c r="A35" s="26" t="s">
        <v>36</v>
      </c>
      <c r="B35" s="26" t="s">
        <v>37</v>
      </c>
      <c r="C35" s="5" t="s">
        <v>122</v>
      </c>
      <c r="D35" s="6" t="s">
        <v>123</v>
      </c>
      <c r="E35" s="26" t="s">
        <v>124</v>
      </c>
      <c r="F35" s="5">
        <v>1</v>
      </c>
      <c r="G35" s="5">
        <v>0</v>
      </c>
      <c r="H35" s="5"/>
      <c r="I35" s="5"/>
      <c r="J35" s="3"/>
      <c r="K35" s="3"/>
      <c r="L35" s="3"/>
      <c r="M35" s="6"/>
      <c r="N35" s="3"/>
      <c r="O35" s="6"/>
      <c r="P35" s="26" t="s">
        <v>379</v>
      </c>
      <c r="Q35" s="3">
        <v>0</v>
      </c>
    </row>
    <row r="36" spans="1:17" ht="268.5" customHeight="1" x14ac:dyDescent="0.25">
      <c r="A36" s="26" t="s">
        <v>56</v>
      </c>
      <c r="B36" s="26" t="s">
        <v>57</v>
      </c>
      <c r="C36" s="5" t="s">
        <v>125</v>
      </c>
      <c r="D36" s="6" t="s">
        <v>126</v>
      </c>
      <c r="E36" s="13" t="s">
        <v>127</v>
      </c>
      <c r="F36" s="5">
        <v>1</v>
      </c>
      <c r="G36" s="5">
        <v>1</v>
      </c>
      <c r="H36" s="5" t="s">
        <v>340</v>
      </c>
      <c r="I36" s="5">
        <v>0</v>
      </c>
      <c r="J36" s="3">
        <v>4638796.8</v>
      </c>
      <c r="K36" s="3">
        <v>2538796.7999999998</v>
      </c>
      <c r="L36" s="3">
        <f>J36-K36</f>
        <v>2100000</v>
      </c>
      <c r="M36" s="8" t="s">
        <v>346</v>
      </c>
      <c r="N36" s="3">
        <f>0.03*(J36-K36)</f>
        <v>63000</v>
      </c>
      <c r="O36" s="8" t="s">
        <v>406</v>
      </c>
      <c r="P36" s="13" t="s">
        <v>389</v>
      </c>
      <c r="Q36" s="3">
        <v>0</v>
      </c>
    </row>
    <row r="37" spans="1:17" x14ac:dyDescent="0.25">
      <c r="A37" s="26" t="s">
        <v>36</v>
      </c>
      <c r="B37" s="26" t="s">
        <v>37</v>
      </c>
      <c r="C37" s="5" t="s">
        <v>128</v>
      </c>
      <c r="D37" s="6" t="s">
        <v>129</v>
      </c>
      <c r="E37" s="26" t="s">
        <v>130</v>
      </c>
      <c r="F37" s="5">
        <v>1</v>
      </c>
      <c r="G37" s="5">
        <v>0</v>
      </c>
      <c r="H37" s="5"/>
      <c r="I37" s="5"/>
      <c r="J37" s="3"/>
      <c r="K37" s="3"/>
      <c r="L37" s="3"/>
      <c r="M37" s="6"/>
      <c r="N37" s="3"/>
      <c r="O37" s="6"/>
      <c r="P37" s="26" t="s">
        <v>379</v>
      </c>
      <c r="Q37" s="3">
        <v>0</v>
      </c>
    </row>
    <row r="38" spans="1:17" x14ac:dyDescent="0.25">
      <c r="A38" s="26" t="s">
        <v>21</v>
      </c>
      <c r="B38" s="26" t="s">
        <v>22</v>
      </c>
      <c r="C38" s="5" t="s">
        <v>131</v>
      </c>
      <c r="D38" s="6" t="s">
        <v>132</v>
      </c>
      <c r="E38" s="26" t="s">
        <v>133</v>
      </c>
      <c r="F38" s="5">
        <v>1</v>
      </c>
      <c r="G38" s="5">
        <v>0</v>
      </c>
      <c r="H38" s="5"/>
      <c r="I38" s="5"/>
      <c r="J38" s="3"/>
      <c r="K38" s="3"/>
      <c r="L38" s="3"/>
      <c r="M38" s="6"/>
      <c r="N38" s="3"/>
      <c r="O38" s="6"/>
      <c r="P38" s="26" t="s">
        <v>379</v>
      </c>
      <c r="Q38" s="3">
        <v>0</v>
      </c>
    </row>
    <row r="39" spans="1:17" x14ac:dyDescent="0.25">
      <c r="A39" s="26" t="s">
        <v>56</v>
      </c>
      <c r="B39" s="26" t="s">
        <v>57</v>
      </c>
      <c r="C39" s="5" t="s">
        <v>134</v>
      </c>
      <c r="D39" s="6" t="s">
        <v>135</v>
      </c>
      <c r="E39" s="26" t="s">
        <v>136</v>
      </c>
      <c r="F39" s="5">
        <v>1</v>
      </c>
      <c r="G39" s="5">
        <v>0</v>
      </c>
      <c r="H39" s="5"/>
      <c r="I39" s="5"/>
      <c r="J39" s="3"/>
      <c r="K39" s="3"/>
      <c r="L39" s="3"/>
      <c r="M39" s="6"/>
      <c r="N39" s="3"/>
      <c r="O39" s="6"/>
      <c r="P39" s="26" t="s">
        <v>379</v>
      </c>
      <c r="Q39" s="3">
        <v>0</v>
      </c>
    </row>
    <row r="40" spans="1:17" ht="180" x14ac:dyDescent="0.25">
      <c r="A40" s="26" t="s">
        <v>73</v>
      </c>
      <c r="B40" s="26" t="s">
        <v>74</v>
      </c>
      <c r="C40" s="5" t="s">
        <v>137</v>
      </c>
      <c r="D40" s="6" t="s">
        <v>138</v>
      </c>
      <c r="E40" s="13" t="s">
        <v>139</v>
      </c>
      <c r="F40" s="5">
        <v>1</v>
      </c>
      <c r="G40" s="5">
        <v>1</v>
      </c>
      <c r="H40" s="5" t="s">
        <v>340</v>
      </c>
      <c r="I40" s="5">
        <v>0</v>
      </c>
      <c r="J40" s="3">
        <v>2951430.21</v>
      </c>
      <c r="K40" s="3">
        <v>2949430.21</v>
      </c>
      <c r="L40" s="3">
        <f t="shared" ref="L40:L41" si="0">J40-K40</f>
        <v>2000</v>
      </c>
      <c r="M40" s="8" t="s">
        <v>355</v>
      </c>
      <c r="N40" s="10" t="s">
        <v>344</v>
      </c>
      <c r="O40" s="8" t="s">
        <v>366</v>
      </c>
      <c r="P40" s="8" t="s">
        <v>384</v>
      </c>
      <c r="Q40" s="3">
        <v>0</v>
      </c>
    </row>
    <row r="41" spans="1:17" ht="131.25" customHeight="1" x14ac:dyDescent="0.25">
      <c r="A41" s="26" t="s">
        <v>56</v>
      </c>
      <c r="B41" s="26" t="s">
        <v>57</v>
      </c>
      <c r="C41" s="5" t="s">
        <v>140</v>
      </c>
      <c r="D41" s="6" t="s">
        <v>141</v>
      </c>
      <c r="E41" s="13" t="s">
        <v>142</v>
      </c>
      <c r="F41" s="5">
        <v>1</v>
      </c>
      <c r="G41" s="5">
        <v>1</v>
      </c>
      <c r="H41" s="5" t="s">
        <v>340</v>
      </c>
      <c r="I41" s="5">
        <v>0</v>
      </c>
      <c r="J41" s="3">
        <v>2370103.71</v>
      </c>
      <c r="K41" s="3">
        <v>2240103.71</v>
      </c>
      <c r="L41" s="3">
        <f t="shared" si="0"/>
        <v>130000</v>
      </c>
      <c r="M41" s="8" t="s">
        <v>346</v>
      </c>
      <c r="N41" s="3">
        <f>0.03*(J41-K41)</f>
        <v>3900</v>
      </c>
      <c r="O41" s="8" t="s">
        <v>407</v>
      </c>
      <c r="P41" s="13" t="s">
        <v>372</v>
      </c>
      <c r="Q41" s="3">
        <f>+N41</f>
        <v>3900</v>
      </c>
    </row>
    <row r="42" spans="1:17" ht="72" x14ac:dyDescent="0.25">
      <c r="A42" s="26" t="s">
        <v>73</v>
      </c>
      <c r="B42" s="26" t="s">
        <v>74</v>
      </c>
      <c r="C42" s="5" t="s">
        <v>143</v>
      </c>
      <c r="D42" s="6" t="s">
        <v>144</v>
      </c>
      <c r="E42" s="13" t="s">
        <v>145</v>
      </c>
      <c r="F42" s="5">
        <v>1</v>
      </c>
      <c r="G42" s="5">
        <v>1</v>
      </c>
      <c r="H42" s="5" t="s">
        <v>337</v>
      </c>
      <c r="I42" s="5">
        <v>1</v>
      </c>
      <c r="J42" s="3">
        <v>3894432.31</v>
      </c>
      <c r="K42" s="3">
        <v>3894432.31</v>
      </c>
      <c r="L42" s="3"/>
      <c r="M42" s="8" t="s">
        <v>346</v>
      </c>
      <c r="N42" s="3"/>
      <c r="O42" s="8"/>
      <c r="P42" s="26" t="s">
        <v>381</v>
      </c>
      <c r="Q42" s="3">
        <v>0</v>
      </c>
    </row>
    <row r="43" spans="1:17" ht="81.95" customHeight="1" x14ac:dyDescent="0.25">
      <c r="A43" s="26" t="s">
        <v>56</v>
      </c>
      <c r="B43" s="26" t="s">
        <v>57</v>
      </c>
      <c r="C43" s="5" t="s">
        <v>146</v>
      </c>
      <c r="D43" s="6" t="s">
        <v>147</v>
      </c>
      <c r="E43" s="13" t="s">
        <v>148</v>
      </c>
      <c r="F43" s="5">
        <v>1</v>
      </c>
      <c r="G43" s="5">
        <v>1</v>
      </c>
      <c r="H43" s="5" t="s">
        <v>338</v>
      </c>
      <c r="I43" s="5">
        <v>1</v>
      </c>
      <c r="J43" s="3">
        <v>3157340.49</v>
      </c>
      <c r="K43" s="3">
        <v>3157340.49</v>
      </c>
      <c r="L43" s="3"/>
      <c r="M43" s="8" t="s">
        <v>360</v>
      </c>
      <c r="N43" s="3"/>
      <c r="O43" s="8" t="s">
        <v>363</v>
      </c>
      <c r="P43" s="8" t="s">
        <v>384</v>
      </c>
      <c r="Q43" s="3">
        <v>0</v>
      </c>
    </row>
    <row r="44" spans="1:17" ht="48" x14ac:dyDescent="0.25">
      <c r="A44" s="26" t="s">
        <v>73</v>
      </c>
      <c r="B44" s="26" t="s">
        <v>74</v>
      </c>
      <c r="C44" s="5" t="s">
        <v>149</v>
      </c>
      <c r="D44" s="6" t="s">
        <v>150</v>
      </c>
      <c r="E44" s="13" t="s">
        <v>151</v>
      </c>
      <c r="F44" s="5">
        <v>1</v>
      </c>
      <c r="G44" s="5">
        <v>1</v>
      </c>
      <c r="H44" s="5" t="s">
        <v>338</v>
      </c>
      <c r="I44" s="5">
        <v>1</v>
      </c>
      <c r="J44" s="3">
        <v>1983068.1400000001</v>
      </c>
      <c r="K44" s="3">
        <v>1982968.1400000001</v>
      </c>
      <c r="L44" s="3"/>
      <c r="M44" s="8" t="s">
        <v>346</v>
      </c>
      <c r="N44" s="3"/>
      <c r="O44" s="8"/>
      <c r="P44" s="26" t="s">
        <v>381</v>
      </c>
      <c r="Q44" s="3">
        <v>0</v>
      </c>
    </row>
    <row r="45" spans="1:17" ht="36" x14ac:dyDescent="0.25">
      <c r="A45" s="26" t="s">
        <v>56</v>
      </c>
      <c r="B45" s="26" t="s">
        <v>57</v>
      </c>
      <c r="C45" s="5" t="s">
        <v>152</v>
      </c>
      <c r="D45" s="6" t="s">
        <v>153</v>
      </c>
      <c r="E45" s="13" t="s">
        <v>154</v>
      </c>
      <c r="F45" s="5">
        <v>1</v>
      </c>
      <c r="G45" s="5">
        <v>1</v>
      </c>
      <c r="H45" s="5" t="s">
        <v>338</v>
      </c>
      <c r="I45" s="5">
        <v>1</v>
      </c>
      <c r="J45" s="3">
        <v>4303988.3000000007</v>
      </c>
      <c r="K45" s="3">
        <v>4023988.3000000003</v>
      </c>
      <c r="L45" s="3"/>
      <c r="M45" s="8" t="s">
        <v>346</v>
      </c>
      <c r="N45" s="3"/>
      <c r="O45" s="8"/>
      <c r="P45" s="26" t="s">
        <v>381</v>
      </c>
      <c r="Q45" s="3">
        <v>0</v>
      </c>
    </row>
    <row r="46" spans="1:17" x14ac:dyDescent="0.25">
      <c r="A46" s="26" t="s">
        <v>73</v>
      </c>
      <c r="B46" s="26" t="s">
        <v>74</v>
      </c>
      <c r="C46" s="5" t="s">
        <v>155</v>
      </c>
      <c r="D46" s="6" t="s">
        <v>156</v>
      </c>
      <c r="E46" s="26" t="s">
        <v>157</v>
      </c>
      <c r="F46" s="5">
        <v>1</v>
      </c>
      <c r="G46" s="5">
        <v>0</v>
      </c>
      <c r="H46" s="5"/>
      <c r="I46" s="5"/>
      <c r="J46" s="3"/>
      <c r="K46" s="3"/>
      <c r="L46" s="3"/>
      <c r="M46" s="6"/>
      <c r="N46" s="3"/>
      <c r="O46" s="6"/>
      <c r="P46" s="26" t="s">
        <v>379</v>
      </c>
      <c r="Q46" s="3">
        <v>0</v>
      </c>
    </row>
    <row r="47" spans="1:17" x14ac:dyDescent="0.25">
      <c r="A47" s="26" t="s">
        <v>111</v>
      </c>
      <c r="B47" s="26" t="s">
        <v>112</v>
      </c>
      <c r="C47" s="5" t="s">
        <v>158</v>
      </c>
      <c r="D47" s="6" t="s">
        <v>159</v>
      </c>
      <c r="E47" s="26" t="s">
        <v>160</v>
      </c>
      <c r="F47" s="5">
        <v>1</v>
      </c>
      <c r="G47" s="5">
        <v>0</v>
      </c>
      <c r="H47" s="5"/>
      <c r="I47" s="5"/>
      <c r="J47" s="3"/>
      <c r="K47" s="3"/>
      <c r="L47" s="3"/>
      <c r="M47" s="6"/>
      <c r="N47" s="3"/>
      <c r="O47" s="6"/>
      <c r="P47" s="26" t="s">
        <v>379</v>
      </c>
      <c r="Q47" s="3">
        <v>0</v>
      </c>
    </row>
    <row r="48" spans="1:17" x14ac:dyDescent="0.25">
      <c r="A48" s="26" t="s">
        <v>36</v>
      </c>
      <c r="B48" s="26" t="s">
        <v>37</v>
      </c>
      <c r="C48" s="5" t="s">
        <v>161</v>
      </c>
      <c r="D48" s="6" t="s">
        <v>162</v>
      </c>
      <c r="E48" s="26" t="s">
        <v>163</v>
      </c>
      <c r="F48" s="5">
        <v>1</v>
      </c>
      <c r="G48" s="5">
        <v>0</v>
      </c>
      <c r="H48" s="5"/>
      <c r="I48" s="5"/>
      <c r="J48" s="3"/>
      <c r="K48" s="3"/>
      <c r="L48" s="3"/>
      <c r="M48" s="6"/>
      <c r="N48" s="3"/>
      <c r="O48" s="6"/>
      <c r="P48" s="26" t="s">
        <v>379</v>
      </c>
      <c r="Q48" s="3">
        <v>0</v>
      </c>
    </row>
    <row r="49" spans="1:17" ht="48" x14ac:dyDescent="0.25">
      <c r="A49" s="26" t="s">
        <v>56</v>
      </c>
      <c r="B49" s="26" t="s">
        <v>57</v>
      </c>
      <c r="C49" s="5" t="s">
        <v>164</v>
      </c>
      <c r="D49" s="6" t="s">
        <v>165</v>
      </c>
      <c r="E49" s="13" t="s">
        <v>166</v>
      </c>
      <c r="F49" s="5">
        <v>1</v>
      </c>
      <c r="G49" s="5">
        <v>1</v>
      </c>
      <c r="H49" s="5" t="s">
        <v>338</v>
      </c>
      <c r="I49" s="5">
        <v>1</v>
      </c>
      <c r="J49" s="3">
        <v>3226376.91</v>
      </c>
      <c r="K49" s="3">
        <v>3226376.91</v>
      </c>
      <c r="L49" s="3"/>
      <c r="M49" s="8" t="s">
        <v>346</v>
      </c>
      <c r="N49" s="3"/>
      <c r="O49" s="8"/>
      <c r="P49" s="26" t="s">
        <v>381</v>
      </c>
      <c r="Q49" s="3">
        <v>0</v>
      </c>
    </row>
    <row r="50" spans="1:17" ht="36" x14ac:dyDescent="0.25">
      <c r="A50" s="26" t="s">
        <v>111</v>
      </c>
      <c r="B50" s="26" t="s">
        <v>112</v>
      </c>
      <c r="C50" s="5" t="s">
        <v>167</v>
      </c>
      <c r="D50" s="6" t="s">
        <v>168</v>
      </c>
      <c r="E50" s="13" t="s">
        <v>169</v>
      </c>
      <c r="F50" s="5">
        <v>1</v>
      </c>
      <c r="G50" s="5">
        <v>1</v>
      </c>
      <c r="H50" s="5" t="s">
        <v>338</v>
      </c>
      <c r="I50" s="5">
        <v>1</v>
      </c>
      <c r="J50" s="3">
        <v>2436999.5100000002</v>
      </c>
      <c r="K50" s="3">
        <v>2436999.5100000002</v>
      </c>
      <c r="L50" s="3"/>
      <c r="M50" s="8" t="s">
        <v>346</v>
      </c>
      <c r="N50" s="3"/>
      <c r="O50" s="8"/>
      <c r="P50" s="26" t="s">
        <v>381</v>
      </c>
      <c r="Q50" s="3">
        <v>0</v>
      </c>
    </row>
    <row r="51" spans="1:17" x14ac:dyDescent="0.25">
      <c r="A51" s="26" t="s">
        <v>111</v>
      </c>
      <c r="B51" s="26" t="s">
        <v>112</v>
      </c>
      <c r="C51" s="5" t="s">
        <v>170</v>
      </c>
      <c r="D51" s="6" t="s">
        <v>171</v>
      </c>
      <c r="E51" s="26" t="s">
        <v>172</v>
      </c>
      <c r="F51" s="5">
        <v>1</v>
      </c>
      <c r="G51" s="5">
        <v>0</v>
      </c>
      <c r="H51" s="5"/>
      <c r="I51" s="5"/>
      <c r="J51" s="3"/>
      <c r="K51" s="3"/>
      <c r="L51" s="3"/>
      <c r="M51" s="6"/>
      <c r="N51" s="3"/>
      <c r="O51" s="6"/>
      <c r="P51" s="26" t="s">
        <v>379</v>
      </c>
      <c r="Q51" s="3">
        <v>0</v>
      </c>
    </row>
    <row r="52" spans="1:17" ht="48" x14ac:dyDescent="0.25">
      <c r="A52" s="26" t="s">
        <v>56</v>
      </c>
      <c r="B52" s="26" t="s">
        <v>57</v>
      </c>
      <c r="C52" s="5" t="s">
        <v>173</v>
      </c>
      <c r="D52" s="6" t="s">
        <v>174</v>
      </c>
      <c r="E52" s="13" t="s">
        <v>175</v>
      </c>
      <c r="F52" s="5">
        <v>1</v>
      </c>
      <c r="G52" s="5">
        <v>1</v>
      </c>
      <c r="H52" s="5" t="s">
        <v>338</v>
      </c>
      <c r="I52" s="5">
        <v>1</v>
      </c>
      <c r="J52" s="3">
        <v>9648167.7400000002</v>
      </c>
      <c r="K52" s="3">
        <v>9398167.7400000002</v>
      </c>
      <c r="L52" s="3"/>
      <c r="M52" s="8" t="s">
        <v>346</v>
      </c>
      <c r="N52" s="3"/>
      <c r="O52" s="8"/>
      <c r="P52" s="26" t="s">
        <v>381</v>
      </c>
      <c r="Q52" s="3">
        <v>0</v>
      </c>
    </row>
    <row r="53" spans="1:17" ht="72" x14ac:dyDescent="0.25">
      <c r="A53" s="26" t="s">
        <v>73</v>
      </c>
      <c r="B53" s="26" t="s">
        <v>74</v>
      </c>
      <c r="C53" s="5" t="s">
        <v>176</v>
      </c>
      <c r="D53" s="6" t="s">
        <v>177</v>
      </c>
      <c r="E53" s="13" t="s">
        <v>178</v>
      </c>
      <c r="F53" s="5">
        <v>1</v>
      </c>
      <c r="G53" s="5">
        <v>1</v>
      </c>
      <c r="H53" s="5" t="s">
        <v>338</v>
      </c>
      <c r="I53" s="5">
        <v>1</v>
      </c>
      <c r="J53" s="3">
        <v>571250.88</v>
      </c>
      <c r="K53" s="3">
        <v>571250.88</v>
      </c>
      <c r="L53" s="3"/>
      <c r="M53" s="8" t="s">
        <v>346</v>
      </c>
      <c r="N53" s="3"/>
      <c r="O53" s="8"/>
      <c r="P53" s="26" t="s">
        <v>381</v>
      </c>
      <c r="Q53" s="3">
        <v>0</v>
      </c>
    </row>
    <row r="54" spans="1:17" x14ac:dyDescent="0.25">
      <c r="A54" s="26" t="s">
        <v>36</v>
      </c>
      <c r="B54" s="26" t="s">
        <v>37</v>
      </c>
      <c r="C54" s="5" t="s">
        <v>179</v>
      </c>
      <c r="D54" s="6" t="s">
        <v>180</v>
      </c>
      <c r="E54" s="26" t="s">
        <v>181</v>
      </c>
      <c r="F54" s="5">
        <v>1</v>
      </c>
      <c r="G54" s="5">
        <v>0</v>
      </c>
      <c r="H54" s="5"/>
      <c r="I54" s="5"/>
      <c r="J54" s="3"/>
      <c r="K54" s="3"/>
      <c r="L54" s="3"/>
      <c r="M54" s="6"/>
      <c r="N54" s="3"/>
      <c r="O54" s="6"/>
      <c r="P54" s="26" t="s">
        <v>379</v>
      </c>
      <c r="Q54" s="3">
        <v>0</v>
      </c>
    </row>
    <row r="55" spans="1:17" x14ac:dyDescent="0.25">
      <c r="A55" s="26" t="s">
        <v>36</v>
      </c>
      <c r="B55" s="26" t="s">
        <v>37</v>
      </c>
      <c r="C55" s="5" t="s">
        <v>182</v>
      </c>
      <c r="D55" s="6" t="s">
        <v>183</v>
      </c>
      <c r="E55" s="26" t="s">
        <v>184</v>
      </c>
      <c r="F55" s="5">
        <v>1</v>
      </c>
      <c r="G55" s="5">
        <v>0</v>
      </c>
      <c r="H55" s="5"/>
      <c r="I55" s="5"/>
      <c r="J55" s="3"/>
      <c r="K55" s="3"/>
      <c r="L55" s="3"/>
      <c r="M55" s="6"/>
      <c r="N55" s="3"/>
      <c r="O55" s="6"/>
      <c r="P55" s="26" t="s">
        <v>379</v>
      </c>
      <c r="Q55" s="3">
        <v>0</v>
      </c>
    </row>
    <row r="56" spans="1:17" ht="108" x14ac:dyDescent="0.25">
      <c r="A56" s="26" t="s">
        <v>73</v>
      </c>
      <c r="B56" s="26" t="s">
        <v>74</v>
      </c>
      <c r="C56" s="5" t="s">
        <v>185</v>
      </c>
      <c r="D56" s="6" t="s">
        <v>186</v>
      </c>
      <c r="E56" s="13" t="s">
        <v>187</v>
      </c>
      <c r="F56" s="5">
        <v>1</v>
      </c>
      <c r="G56" s="5">
        <v>1</v>
      </c>
      <c r="H56" s="5" t="s">
        <v>338</v>
      </c>
      <c r="I56" s="5">
        <v>1</v>
      </c>
      <c r="J56" s="3">
        <v>858608.04999999993</v>
      </c>
      <c r="K56" s="3">
        <v>858608.04999999993</v>
      </c>
      <c r="L56" s="3"/>
      <c r="M56" s="8" t="s">
        <v>356</v>
      </c>
      <c r="N56" s="3"/>
      <c r="O56" s="8" t="s">
        <v>369</v>
      </c>
      <c r="P56" s="8" t="s">
        <v>384</v>
      </c>
      <c r="Q56" s="3">
        <v>0</v>
      </c>
    </row>
    <row r="57" spans="1:17" ht="48" x14ac:dyDescent="0.25">
      <c r="A57" s="26" t="s">
        <v>56</v>
      </c>
      <c r="B57" s="26" t="s">
        <v>57</v>
      </c>
      <c r="C57" s="5" t="s">
        <v>188</v>
      </c>
      <c r="D57" s="6" t="s">
        <v>189</v>
      </c>
      <c r="E57" s="13" t="s">
        <v>190</v>
      </c>
      <c r="F57" s="5">
        <v>1</v>
      </c>
      <c r="G57" s="5">
        <v>1</v>
      </c>
      <c r="H57" s="5" t="s">
        <v>338</v>
      </c>
      <c r="I57" s="5">
        <v>1</v>
      </c>
      <c r="J57" s="3">
        <v>10586324.469999999</v>
      </c>
      <c r="K57" s="3">
        <v>10571324.469999999</v>
      </c>
      <c r="L57" s="3"/>
      <c r="M57" s="8" t="s">
        <v>360</v>
      </c>
      <c r="N57" s="3"/>
      <c r="O57" s="8" t="s">
        <v>364</v>
      </c>
      <c r="P57" s="8" t="s">
        <v>384</v>
      </c>
      <c r="Q57" s="3">
        <v>0</v>
      </c>
    </row>
    <row r="58" spans="1:17" ht="48" x14ac:dyDescent="0.25">
      <c r="A58" s="26" t="s">
        <v>56</v>
      </c>
      <c r="B58" s="26" t="s">
        <v>57</v>
      </c>
      <c r="C58" s="5" t="s">
        <v>191</v>
      </c>
      <c r="D58" s="6" t="s">
        <v>192</v>
      </c>
      <c r="E58" s="13" t="s">
        <v>193</v>
      </c>
      <c r="F58" s="5">
        <v>1</v>
      </c>
      <c r="G58" s="5">
        <v>1</v>
      </c>
      <c r="H58" s="5" t="s">
        <v>338</v>
      </c>
      <c r="I58" s="5">
        <v>1</v>
      </c>
      <c r="J58" s="3">
        <v>11062602.239999998</v>
      </c>
      <c r="K58" s="3">
        <v>11062602.239999998</v>
      </c>
      <c r="L58" s="3"/>
      <c r="M58" s="8" t="s">
        <v>346</v>
      </c>
      <c r="N58" s="3"/>
      <c r="O58" s="8"/>
      <c r="P58" s="26" t="s">
        <v>381</v>
      </c>
      <c r="Q58" s="3">
        <v>0</v>
      </c>
    </row>
    <row r="59" spans="1:17" ht="48" x14ac:dyDescent="0.25">
      <c r="A59" s="26" t="s">
        <v>56</v>
      </c>
      <c r="B59" s="26" t="s">
        <v>57</v>
      </c>
      <c r="C59" s="5" t="s">
        <v>194</v>
      </c>
      <c r="D59" s="6" t="s">
        <v>195</v>
      </c>
      <c r="E59" s="13" t="s">
        <v>196</v>
      </c>
      <c r="F59" s="5">
        <v>1</v>
      </c>
      <c r="G59" s="5">
        <v>1</v>
      </c>
      <c r="H59" s="5" t="s">
        <v>338</v>
      </c>
      <c r="I59" s="5">
        <v>1</v>
      </c>
      <c r="J59" s="3">
        <v>2050094.3699999999</v>
      </c>
      <c r="K59" s="3">
        <v>2050094.3699999999</v>
      </c>
      <c r="L59" s="3"/>
      <c r="M59" s="8" t="s">
        <v>346</v>
      </c>
      <c r="N59" s="3"/>
      <c r="O59" s="8"/>
      <c r="P59" s="26" t="s">
        <v>381</v>
      </c>
      <c r="Q59" s="3">
        <v>0</v>
      </c>
    </row>
    <row r="60" spans="1:17" x14ac:dyDescent="0.25">
      <c r="A60" s="26" t="s">
        <v>73</v>
      </c>
      <c r="B60" s="26" t="s">
        <v>74</v>
      </c>
      <c r="C60" s="5" t="s">
        <v>197</v>
      </c>
      <c r="D60" s="6" t="s">
        <v>198</v>
      </c>
      <c r="E60" s="26" t="s">
        <v>199</v>
      </c>
      <c r="F60" s="5">
        <v>1</v>
      </c>
      <c r="G60" s="5">
        <v>0</v>
      </c>
      <c r="H60" s="5"/>
      <c r="I60" s="5"/>
      <c r="J60" s="3"/>
      <c r="K60" s="3"/>
      <c r="L60" s="3"/>
      <c r="M60" s="6"/>
      <c r="N60" s="3"/>
      <c r="O60" s="6"/>
      <c r="P60" s="26" t="s">
        <v>379</v>
      </c>
      <c r="Q60" s="3">
        <v>0</v>
      </c>
    </row>
    <row r="61" spans="1:17" ht="48" x14ac:dyDescent="0.25">
      <c r="A61" s="26" t="s">
        <v>56</v>
      </c>
      <c r="B61" s="26" t="s">
        <v>57</v>
      </c>
      <c r="C61" s="5" t="s">
        <v>200</v>
      </c>
      <c r="D61" s="6" t="s">
        <v>201</v>
      </c>
      <c r="E61" s="13" t="s">
        <v>202</v>
      </c>
      <c r="F61" s="5">
        <v>1</v>
      </c>
      <c r="G61" s="5">
        <v>1</v>
      </c>
      <c r="H61" s="5" t="s">
        <v>337</v>
      </c>
      <c r="I61" s="5">
        <v>1</v>
      </c>
      <c r="J61" s="3">
        <v>136719.88</v>
      </c>
      <c r="K61" s="3">
        <v>136719.88</v>
      </c>
      <c r="L61" s="3"/>
      <c r="M61" s="8" t="s">
        <v>346</v>
      </c>
      <c r="N61" s="3"/>
      <c r="O61" s="8"/>
      <c r="P61" s="26" t="s">
        <v>381</v>
      </c>
      <c r="Q61" s="3">
        <v>0</v>
      </c>
    </row>
    <row r="62" spans="1:17" ht="48" x14ac:dyDescent="0.25">
      <c r="A62" s="26" t="s">
        <v>56</v>
      </c>
      <c r="B62" s="26" t="s">
        <v>57</v>
      </c>
      <c r="C62" s="5" t="s">
        <v>203</v>
      </c>
      <c r="D62" s="6" t="s">
        <v>204</v>
      </c>
      <c r="E62" s="13" t="s">
        <v>205</v>
      </c>
      <c r="F62" s="5">
        <v>1</v>
      </c>
      <c r="G62" s="5">
        <v>1</v>
      </c>
      <c r="H62" s="5" t="s">
        <v>337</v>
      </c>
      <c r="I62" s="5">
        <v>1</v>
      </c>
      <c r="J62" s="3">
        <v>222295.41999999998</v>
      </c>
      <c r="K62" s="3">
        <v>222295.41999999998</v>
      </c>
      <c r="L62" s="3"/>
      <c r="M62" s="8" t="s">
        <v>346</v>
      </c>
      <c r="N62" s="3"/>
      <c r="O62" s="8"/>
      <c r="P62" s="26" t="s">
        <v>381</v>
      </c>
      <c r="Q62" s="3">
        <v>0</v>
      </c>
    </row>
    <row r="63" spans="1:17" ht="60" x14ac:dyDescent="0.25">
      <c r="A63" s="26" t="s">
        <v>56</v>
      </c>
      <c r="B63" s="26" t="s">
        <v>57</v>
      </c>
      <c r="C63" s="5" t="s">
        <v>206</v>
      </c>
      <c r="D63" s="6" t="s">
        <v>207</v>
      </c>
      <c r="E63" s="13" t="s">
        <v>208</v>
      </c>
      <c r="F63" s="5">
        <v>1</v>
      </c>
      <c r="G63" s="5">
        <v>1</v>
      </c>
      <c r="H63" s="5" t="s">
        <v>338</v>
      </c>
      <c r="I63" s="5">
        <v>1</v>
      </c>
      <c r="J63" s="3">
        <v>1624042.91</v>
      </c>
      <c r="K63" s="3">
        <v>1599042.91</v>
      </c>
      <c r="L63" s="3"/>
      <c r="M63" s="8" t="s">
        <v>346</v>
      </c>
      <c r="N63" s="3"/>
      <c r="O63" s="8"/>
      <c r="P63" s="26" t="s">
        <v>381</v>
      </c>
      <c r="Q63" s="3">
        <v>0</v>
      </c>
    </row>
    <row r="64" spans="1:17" x14ac:dyDescent="0.25">
      <c r="A64" s="26" t="s">
        <v>56</v>
      </c>
      <c r="B64" s="26" t="s">
        <v>57</v>
      </c>
      <c r="C64" s="5" t="s">
        <v>209</v>
      </c>
      <c r="D64" s="6" t="s">
        <v>210</v>
      </c>
      <c r="E64" s="26" t="s">
        <v>211</v>
      </c>
      <c r="F64" s="5">
        <v>1</v>
      </c>
      <c r="G64" s="5">
        <v>0</v>
      </c>
      <c r="H64" s="5"/>
      <c r="I64" s="5"/>
      <c r="J64" s="3"/>
      <c r="K64" s="3"/>
      <c r="L64" s="3"/>
      <c r="M64" s="6"/>
      <c r="N64" s="3"/>
      <c r="O64" s="6"/>
      <c r="P64" s="26" t="s">
        <v>379</v>
      </c>
      <c r="Q64" s="3">
        <v>0</v>
      </c>
    </row>
    <row r="65" spans="1:17" x14ac:dyDescent="0.25">
      <c r="A65" s="26" t="s">
        <v>56</v>
      </c>
      <c r="B65" s="26" t="s">
        <v>57</v>
      </c>
      <c r="C65" s="5" t="s">
        <v>212</v>
      </c>
      <c r="D65" s="6" t="s">
        <v>213</v>
      </c>
      <c r="E65" s="26" t="s">
        <v>214</v>
      </c>
      <c r="F65" s="5">
        <v>1</v>
      </c>
      <c r="G65" s="5">
        <v>0</v>
      </c>
      <c r="H65" s="5"/>
      <c r="I65" s="5"/>
      <c r="J65" s="3"/>
      <c r="K65" s="3"/>
      <c r="L65" s="3"/>
      <c r="M65" s="6"/>
      <c r="N65" s="3"/>
      <c r="O65" s="6"/>
      <c r="P65" s="26" t="s">
        <v>379</v>
      </c>
      <c r="Q65" s="3">
        <v>0</v>
      </c>
    </row>
    <row r="66" spans="1:17" x14ac:dyDescent="0.25">
      <c r="A66" s="26" t="s">
        <v>56</v>
      </c>
      <c r="B66" s="26" t="s">
        <v>57</v>
      </c>
      <c r="C66" s="5" t="s">
        <v>215</v>
      </c>
      <c r="D66" s="6" t="s">
        <v>216</v>
      </c>
      <c r="E66" s="26" t="s">
        <v>217</v>
      </c>
      <c r="F66" s="5">
        <v>1</v>
      </c>
      <c r="G66" s="5">
        <v>0</v>
      </c>
      <c r="H66" s="5"/>
      <c r="I66" s="5"/>
      <c r="J66" s="3"/>
      <c r="K66" s="3"/>
      <c r="L66" s="3"/>
      <c r="M66" s="6"/>
      <c r="N66" s="3"/>
      <c r="O66" s="6"/>
      <c r="P66" s="26" t="s">
        <v>379</v>
      </c>
      <c r="Q66" s="3">
        <v>0</v>
      </c>
    </row>
    <row r="67" spans="1:17" x14ac:dyDescent="0.25">
      <c r="A67" s="26" t="s">
        <v>73</v>
      </c>
      <c r="B67" s="26" t="s">
        <v>74</v>
      </c>
      <c r="C67" s="5" t="s">
        <v>218</v>
      </c>
      <c r="D67" s="6" t="s">
        <v>219</v>
      </c>
      <c r="E67" s="26" t="s">
        <v>220</v>
      </c>
      <c r="F67" s="5">
        <v>1</v>
      </c>
      <c r="G67" s="5">
        <v>0</v>
      </c>
      <c r="H67" s="5"/>
      <c r="I67" s="5"/>
      <c r="J67" s="3"/>
      <c r="K67" s="3"/>
      <c r="L67" s="3"/>
      <c r="M67" s="6"/>
      <c r="N67" s="3"/>
      <c r="O67" s="6"/>
      <c r="P67" s="26" t="s">
        <v>379</v>
      </c>
      <c r="Q67" s="3">
        <v>0</v>
      </c>
    </row>
    <row r="68" spans="1:17" ht="24" x14ac:dyDescent="0.25">
      <c r="A68" s="26" t="s">
        <v>73</v>
      </c>
      <c r="B68" s="26" t="s">
        <v>74</v>
      </c>
      <c r="C68" s="5" t="s">
        <v>221</v>
      </c>
      <c r="D68" s="6" t="s">
        <v>222</v>
      </c>
      <c r="E68" s="13" t="s">
        <v>223</v>
      </c>
      <c r="F68" s="5">
        <v>1</v>
      </c>
      <c r="G68" s="5">
        <v>1</v>
      </c>
      <c r="H68" s="5" t="s">
        <v>337</v>
      </c>
      <c r="I68" s="5">
        <v>1</v>
      </c>
      <c r="J68" s="3">
        <v>1198543.6800000002</v>
      </c>
      <c r="K68" s="3">
        <v>1198543.6800000002</v>
      </c>
      <c r="L68" s="3"/>
      <c r="M68" s="8" t="s">
        <v>346</v>
      </c>
      <c r="N68" s="3"/>
      <c r="O68" s="8"/>
      <c r="P68" s="26" t="s">
        <v>381</v>
      </c>
      <c r="Q68" s="3">
        <v>0</v>
      </c>
    </row>
    <row r="69" spans="1:17" ht="156" x14ac:dyDescent="0.25">
      <c r="A69" s="26" t="s">
        <v>73</v>
      </c>
      <c r="B69" s="26" t="s">
        <v>74</v>
      </c>
      <c r="C69" s="5" t="s">
        <v>224</v>
      </c>
      <c r="D69" s="6" t="s">
        <v>225</v>
      </c>
      <c r="E69" s="13" t="s">
        <v>226</v>
      </c>
      <c r="F69" s="5">
        <v>1</v>
      </c>
      <c r="G69" s="5">
        <v>1</v>
      </c>
      <c r="H69" s="5" t="s">
        <v>340</v>
      </c>
      <c r="I69" s="5">
        <v>0</v>
      </c>
      <c r="J69" s="3">
        <v>700675.65</v>
      </c>
      <c r="K69" s="3">
        <v>560675.65</v>
      </c>
      <c r="L69" s="3">
        <f>J69-K69</f>
        <v>140000</v>
      </c>
      <c r="M69" s="8" t="s">
        <v>357</v>
      </c>
      <c r="N69" s="10" t="s">
        <v>344</v>
      </c>
      <c r="O69" s="8" t="s">
        <v>371</v>
      </c>
      <c r="P69" s="13" t="s">
        <v>385</v>
      </c>
      <c r="Q69" s="3">
        <v>0</v>
      </c>
    </row>
    <row r="70" spans="1:17" x14ac:dyDescent="0.25">
      <c r="A70" s="26" t="s">
        <v>73</v>
      </c>
      <c r="B70" s="26" t="s">
        <v>74</v>
      </c>
      <c r="C70" s="5" t="s">
        <v>227</v>
      </c>
      <c r="D70" s="6" t="s">
        <v>228</v>
      </c>
      <c r="E70" s="26" t="s">
        <v>229</v>
      </c>
      <c r="F70" s="5">
        <v>1</v>
      </c>
      <c r="G70" s="5">
        <v>0</v>
      </c>
      <c r="H70" s="5"/>
      <c r="I70" s="5"/>
      <c r="J70" s="3"/>
      <c r="K70" s="3"/>
      <c r="L70" s="3"/>
      <c r="M70" s="6"/>
      <c r="N70" s="3"/>
      <c r="O70" s="6"/>
      <c r="P70" s="26" t="s">
        <v>379</v>
      </c>
      <c r="Q70" s="3">
        <v>0</v>
      </c>
    </row>
    <row r="71" spans="1:17" ht="36" x14ac:dyDescent="0.25">
      <c r="A71" s="26" t="s">
        <v>73</v>
      </c>
      <c r="B71" s="26" t="s">
        <v>74</v>
      </c>
      <c r="C71" s="5" t="s">
        <v>230</v>
      </c>
      <c r="D71" s="6" t="s">
        <v>231</v>
      </c>
      <c r="E71" s="13" t="s">
        <v>232</v>
      </c>
      <c r="F71" s="5">
        <v>1</v>
      </c>
      <c r="G71" s="5">
        <v>1</v>
      </c>
      <c r="H71" s="5" t="s">
        <v>338</v>
      </c>
      <c r="I71" s="5">
        <v>1</v>
      </c>
      <c r="J71" s="3">
        <v>517979.44999999995</v>
      </c>
      <c r="K71" s="3">
        <v>517979.44999999995</v>
      </c>
      <c r="L71" s="3"/>
      <c r="M71" s="8" t="s">
        <v>346</v>
      </c>
      <c r="N71" s="3"/>
      <c r="O71" s="8"/>
      <c r="P71" s="26" t="s">
        <v>381</v>
      </c>
      <c r="Q71" s="3">
        <v>0</v>
      </c>
    </row>
    <row r="72" spans="1:17" x14ac:dyDescent="0.25">
      <c r="A72" s="26" t="s">
        <v>73</v>
      </c>
      <c r="B72" s="26" t="s">
        <v>74</v>
      </c>
      <c r="C72" s="5" t="s">
        <v>233</v>
      </c>
      <c r="D72" s="6" t="s">
        <v>234</v>
      </c>
      <c r="E72" s="26" t="s">
        <v>235</v>
      </c>
      <c r="F72" s="5">
        <v>1</v>
      </c>
      <c r="G72" s="5">
        <v>0</v>
      </c>
      <c r="H72" s="5"/>
      <c r="I72" s="5"/>
      <c r="J72" s="3"/>
      <c r="K72" s="3"/>
      <c r="L72" s="3"/>
      <c r="M72" s="6"/>
      <c r="N72" s="3"/>
      <c r="O72" s="6"/>
      <c r="P72" s="26" t="s">
        <v>379</v>
      </c>
      <c r="Q72" s="3">
        <v>0</v>
      </c>
    </row>
    <row r="73" spans="1:17" x14ac:dyDescent="0.25">
      <c r="A73" s="26" t="s">
        <v>73</v>
      </c>
      <c r="B73" s="26" t="s">
        <v>74</v>
      </c>
      <c r="C73" s="5" t="s">
        <v>236</v>
      </c>
      <c r="D73" s="6" t="s">
        <v>237</v>
      </c>
      <c r="E73" s="26" t="s">
        <v>238</v>
      </c>
      <c r="F73" s="5">
        <v>1</v>
      </c>
      <c r="G73" s="5">
        <v>0</v>
      </c>
      <c r="H73" s="5"/>
      <c r="I73" s="5"/>
      <c r="J73" s="3"/>
      <c r="K73" s="3"/>
      <c r="L73" s="3"/>
      <c r="M73" s="6"/>
      <c r="N73" s="3"/>
      <c r="O73" s="6"/>
      <c r="P73" s="26" t="s">
        <v>379</v>
      </c>
      <c r="Q73" s="3">
        <v>0</v>
      </c>
    </row>
    <row r="74" spans="1:17" ht="48" x14ac:dyDescent="0.25">
      <c r="A74" s="26" t="s">
        <v>73</v>
      </c>
      <c r="B74" s="26" t="s">
        <v>74</v>
      </c>
      <c r="C74" s="5" t="s">
        <v>239</v>
      </c>
      <c r="D74" s="6" t="s">
        <v>240</v>
      </c>
      <c r="E74" s="13" t="s">
        <v>241</v>
      </c>
      <c r="F74" s="5">
        <v>1</v>
      </c>
      <c r="G74" s="5">
        <v>1</v>
      </c>
      <c r="H74" s="5" t="s">
        <v>338</v>
      </c>
      <c r="I74" s="5">
        <v>1</v>
      </c>
      <c r="J74" s="3">
        <v>514244.7</v>
      </c>
      <c r="K74" s="3">
        <v>514244.7</v>
      </c>
      <c r="L74" s="3"/>
      <c r="M74" s="8" t="s">
        <v>346</v>
      </c>
      <c r="N74" s="3"/>
      <c r="O74" s="8"/>
      <c r="P74" s="26" t="s">
        <v>381</v>
      </c>
      <c r="Q74" s="3">
        <v>0</v>
      </c>
    </row>
    <row r="75" spans="1:17" x14ac:dyDescent="0.25">
      <c r="A75" s="26" t="s">
        <v>73</v>
      </c>
      <c r="B75" s="26" t="s">
        <v>74</v>
      </c>
      <c r="C75" s="5" t="s">
        <v>242</v>
      </c>
      <c r="D75" s="6" t="s">
        <v>243</v>
      </c>
      <c r="E75" s="26" t="s">
        <v>244</v>
      </c>
      <c r="F75" s="5">
        <v>1</v>
      </c>
      <c r="G75" s="5">
        <v>0</v>
      </c>
      <c r="H75" s="5"/>
      <c r="I75" s="5"/>
      <c r="J75" s="3"/>
      <c r="K75" s="3"/>
      <c r="L75" s="3"/>
      <c r="M75" s="6"/>
      <c r="N75" s="3"/>
      <c r="O75" s="6"/>
      <c r="P75" s="26" t="s">
        <v>379</v>
      </c>
      <c r="Q75" s="3">
        <v>0</v>
      </c>
    </row>
    <row r="76" spans="1:17" x14ac:dyDescent="0.25">
      <c r="A76" s="26" t="s">
        <v>73</v>
      </c>
      <c r="B76" s="26" t="s">
        <v>74</v>
      </c>
      <c r="C76" s="5" t="s">
        <v>245</v>
      </c>
      <c r="D76" s="6" t="s">
        <v>246</v>
      </c>
      <c r="E76" s="26" t="s">
        <v>247</v>
      </c>
      <c r="F76" s="5">
        <v>1</v>
      </c>
      <c r="G76" s="5">
        <v>0</v>
      </c>
      <c r="H76" s="5"/>
      <c r="I76" s="5"/>
      <c r="J76" s="3"/>
      <c r="K76" s="3"/>
      <c r="L76" s="3"/>
      <c r="M76" s="6"/>
      <c r="N76" s="3"/>
      <c r="O76" s="6"/>
      <c r="P76" s="26" t="s">
        <v>379</v>
      </c>
      <c r="Q76" s="3">
        <v>0</v>
      </c>
    </row>
    <row r="77" spans="1:17" ht="48" x14ac:dyDescent="0.25">
      <c r="A77" s="26" t="s">
        <v>73</v>
      </c>
      <c r="B77" s="26" t="s">
        <v>74</v>
      </c>
      <c r="C77" s="5" t="s">
        <v>248</v>
      </c>
      <c r="D77" s="6" t="s">
        <v>249</v>
      </c>
      <c r="E77" s="13" t="s">
        <v>250</v>
      </c>
      <c r="F77" s="5">
        <v>1</v>
      </c>
      <c r="G77" s="5">
        <v>1</v>
      </c>
      <c r="H77" s="5" t="s">
        <v>338</v>
      </c>
      <c r="I77" s="5">
        <v>1</v>
      </c>
      <c r="J77" s="3">
        <v>1736433.7799999998</v>
      </c>
      <c r="K77" s="3">
        <v>1696433.7799999998</v>
      </c>
      <c r="L77" s="3"/>
      <c r="M77" s="8" t="s">
        <v>346</v>
      </c>
      <c r="N77" s="3"/>
      <c r="O77" s="8"/>
      <c r="P77" s="26" t="s">
        <v>381</v>
      </c>
      <c r="Q77" s="3">
        <v>0</v>
      </c>
    </row>
    <row r="78" spans="1:17" x14ac:dyDescent="0.25">
      <c r="A78" s="26" t="s">
        <v>73</v>
      </c>
      <c r="B78" s="26" t="s">
        <v>74</v>
      </c>
      <c r="C78" s="5" t="s">
        <v>251</v>
      </c>
      <c r="D78" s="6" t="s">
        <v>252</v>
      </c>
      <c r="E78" s="26" t="s">
        <v>253</v>
      </c>
      <c r="F78" s="5">
        <v>1</v>
      </c>
      <c r="G78" s="5">
        <v>0</v>
      </c>
      <c r="H78" s="5" t="s">
        <v>341</v>
      </c>
      <c r="I78" s="5">
        <v>0</v>
      </c>
      <c r="J78" s="3"/>
      <c r="K78" s="3"/>
      <c r="L78" s="3"/>
      <c r="M78" s="6" t="s">
        <v>345</v>
      </c>
      <c r="N78" s="3"/>
      <c r="O78" s="6"/>
      <c r="P78" s="26" t="s">
        <v>379</v>
      </c>
      <c r="Q78" s="3">
        <v>0</v>
      </c>
    </row>
    <row r="79" spans="1:17" x14ac:dyDescent="0.25">
      <c r="A79" s="26" t="s">
        <v>56</v>
      </c>
      <c r="B79" s="26" t="s">
        <v>57</v>
      </c>
      <c r="C79" s="5" t="s">
        <v>254</v>
      </c>
      <c r="D79" s="6" t="s">
        <v>255</v>
      </c>
      <c r="E79" s="26" t="s">
        <v>256</v>
      </c>
      <c r="F79" s="5">
        <v>1</v>
      </c>
      <c r="G79" s="5">
        <v>0</v>
      </c>
      <c r="H79" s="5"/>
      <c r="I79" s="5"/>
      <c r="J79" s="3"/>
      <c r="K79" s="3"/>
      <c r="L79" s="3"/>
      <c r="M79" s="6"/>
      <c r="N79" s="3"/>
      <c r="O79" s="6"/>
      <c r="P79" s="26" t="s">
        <v>379</v>
      </c>
      <c r="Q79" s="3">
        <v>0</v>
      </c>
    </row>
    <row r="80" spans="1:17" x14ac:dyDescent="0.25">
      <c r="A80" s="26" t="s">
        <v>73</v>
      </c>
      <c r="B80" s="26" t="s">
        <v>74</v>
      </c>
      <c r="C80" s="5" t="s">
        <v>257</v>
      </c>
      <c r="D80" s="6" t="s">
        <v>258</v>
      </c>
      <c r="E80" s="26" t="s">
        <v>259</v>
      </c>
      <c r="F80" s="5">
        <v>1</v>
      </c>
      <c r="G80" s="5">
        <v>0</v>
      </c>
      <c r="H80" s="5"/>
      <c r="I80" s="5"/>
      <c r="J80" s="3"/>
      <c r="K80" s="3"/>
      <c r="L80" s="3"/>
      <c r="M80" s="6"/>
      <c r="N80" s="3"/>
      <c r="O80" s="6"/>
      <c r="P80" s="26" t="s">
        <v>379</v>
      </c>
      <c r="Q80" s="3">
        <v>0</v>
      </c>
    </row>
    <row r="81" spans="1:17" x14ac:dyDescent="0.25">
      <c r="A81" s="26" t="s">
        <v>73</v>
      </c>
      <c r="B81" s="26" t="s">
        <v>74</v>
      </c>
      <c r="C81" s="5" t="s">
        <v>260</v>
      </c>
      <c r="D81" s="6" t="s">
        <v>261</v>
      </c>
      <c r="E81" s="26" t="s">
        <v>262</v>
      </c>
      <c r="F81" s="5">
        <v>1</v>
      </c>
      <c r="G81" s="5">
        <v>0</v>
      </c>
      <c r="H81" s="5"/>
      <c r="I81" s="5"/>
      <c r="J81" s="3"/>
      <c r="K81" s="3"/>
      <c r="L81" s="3"/>
      <c r="M81" s="6"/>
      <c r="N81" s="3"/>
      <c r="O81" s="6"/>
      <c r="P81" s="26" t="s">
        <v>379</v>
      </c>
      <c r="Q81" s="3">
        <v>0</v>
      </c>
    </row>
    <row r="82" spans="1:17" x14ac:dyDescent="0.25">
      <c r="A82" s="26" t="s">
        <v>73</v>
      </c>
      <c r="B82" s="26" t="s">
        <v>74</v>
      </c>
      <c r="C82" s="5" t="s">
        <v>263</v>
      </c>
      <c r="D82" s="6" t="s">
        <v>264</v>
      </c>
      <c r="E82" s="26" t="s">
        <v>265</v>
      </c>
      <c r="F82" s="5">
        <v>1</v>
      </c>
      <c r="G82" s="5">
        <v>0</v>
      </c>
      <c r="H82" s="5"/>
      <c r="I82" s="5"/>
      <c r="J82" s="3"/>
      <c r="K82" s="3"/>
      <c r="L82" s="3"/>
      <c r="M82" s="6"/>
      <c r="N82" s="3"/>
      <c r="O82" s="6"/>
      <c r="P82" s="26" t="s">
        <v>379</v>
      </c>
      <c r="Q82" s="3">
        <v>0</v>
      </c>
    </row>
    <row r="83" spans="1:17" ht="84" x14ac:dyDescent="0.25">
      <c r="A83" s="26" t="s">
        <v>111</v>
      </c>
      <c r="B83" s="26" t="s">
        <v>112</v>
      </c>
      <c r="C83" s="5" t="s">
        <v>266</v>
      </c>
      <c r="D83" s="6" t="s">
        <v>267</v>
      </c>
      <c r="E83" s="13" t="s">
        <v>268</v>
      </c>
      <c r="F83" s="5">
        <v>1</v>
      </c>
      <c r="G83" s="5">
        <v>1</v>
      </c>
      <c r="H83" s="5" t="s">
        <v>337</v>
      </c>
      <c r="I83" s="5">
        <v>1</v>
      </c>
      <c r="J83" s="3">
        <v>206996.75999999998</v>
      </c>
      <c r="K83" s="3">
        <v>206996.75999999998</v>
      </c>
      <c r="L83" s="3"/>
      <c r="M83" s="8" t="s">
        <v>358</v>
      </c>
      <c r="N83" s="3"/>
      <c r="O83" s="8" t="s">
        <v>362</v>
      </c>
      <c r="P83" s="13" t="s">
        <v>386</v>
      </c>
      <c r="Q83" s="3">
        <v>0</v>
      </c>
    </row>
    <row r="84" spans="1:17" ht="72" x14ac:dyDescent="0.25">
      <c r="A84" s="26" t="s">
        <v>56</v>
      </c>
      <c r="B84" s="26" t="s">
        <v>57</v>
      </c>
      <c r="C84" s="5" t="s">
        <v>269</v>
      </c>
      <c r="D84" s="6" t="s">
        <v>270</v>
      </c>
      <c r="E84" s="13" t="s">
        <v>271</v>
      </c>
      <c r="F84" s="5">
        <v>1</v>
      </c>
      <c r="G84" s="5">
        <v>1</v>
      </c>
      <c r="H84" s="5" t="s">
        <v>337</v>
      </c>
      <c r="I84" s="5">
        <v>1</v>
      </c>
      <c r="J84" s="3">
        <v>2199804.0600000005</v>
      </c>
      <c r="K84" s="3">
        <v>2199804.0600000005</v>
      </c>
      <c r="L84" s="3"/>
      <c r="M84" s="8" t="s">
        <v>351</v>
      </c>
      <c r="N84" s="3"/>
      <c r="O84" s="8"/>
      <c r="P84" s="26" t="s">
        <v>381</v>
      </c>
      <c r="Q84" s="3">
        <v>0</v>
      </c>
    </row>
    <row r="85" spans="1:17" ht="48" x14ac:dyDescent="0.25">
      <c r="A85" s="26" t="s">
        <v>56</v>
      </c>
      <c r="B85" s="26" t="s">
        <v>57</v>
      </c>
      <c r="C85" s="5" t="s">
        <v>272</v>
      </c>
      <c r="D85" s="6" t="s">
        <v>273</v>
      </c>
      <c r="E85" s="13" t="s">
        <v>274</v>
      </c>
      <c r="F85" s="5">
        <v>1</v>
      </c>
      <c r="G85" s="5">
        <v>1</v>
      </c>
      <c r="H85" s="5" t="s">
        <v>337</v>
      </c>
      <c r="I85" s="5">
        <v>1</v>
      </c>
      <c r="J85" s="3">
        <v>1065808.31</v>
      </c>
      <c r="K85" s="3">
        <v>1065808.31</v>
      </c>
      <c r="L85" s="3"/>
      <c r="M85" s="13" t="s">
        <v>347</v>
      </c>
      <c r="N85" s="3"/>
      <c r="O85" s="8"/>
      <c r="P85" s="26" t="s">
        <v>381</v>
      </c>
      <c r="Q85" s="3">
        <v>0</v>
      </c>
    </row>
    <row r="86" spans="1:17" ht="72" x14ac:dyDescent="0.25">
      <c r="A86" s="26" t="s">
        <v>56</v>
      </c>
      <c r="B86" s="26" t="s">
        <v>57</v>
      </c>
      <c r="C86" s="5" t="s">
        <v>275</v>
      </c>
      <c r="D86" s="6" t="s">
        <v>276</v>
      </c>
      <c r="E86" s="13" t="s">
        <v>277</v>
      </c>
      <c r="F86" s="5">
        <v>1</v>
      </c>
      <c r="G86" s="5">
        <v>1</v>
      </c>
      <c r="H86" s="5" t="s">
        <v>337</v>
      </c>
      <c r="I86" s="5">
        <v>1</v>
      </c>
      <c r="J86" s="3">
        <v>4439651.9799999995</v>
      </c>
      <c r="K86" s="3">
        <v>4439651.9799999995</v>
      </c>
      <c r="L86" s="3"/>
      <c r="M86" s="8" t="s">
        <v>352</v>
      </c>
      <c r="N86" s="3"/>
      <c r="O86" s="8"/>
      <c r="P86" s="26" t="s">
        <v>381</v>
      </c>
      <c r="Q86" s="3">
        <v>0</v>
      </c>
    </row>
    <row r="87" spans="1:17" ht="36" x14ac:dyDescent="0.25">
      <c r="A87" s="26" t="s">
        <v>56</v>
      </c>
      <c r="B87" s="26" t="s">
        <v>57</v>
      </c>
      <c r="C87" s="5" t="s">
        <v>278</v>
      </c>
      <c r="D87" s="6" t="s">
        <v>279</v>
      </c>
      <c r="E87" s="13" t="s">
        <v>280</v>
      </c>
      <c r="F87" s="5">
        <v>1</v>
      </c>
      <c r="G87" s="5">
        <v>1</v>
      </c>
      <c r="H87" s="5" t="s">
        <v>337</v>
      </c>
      <c r="I87" s="5">
        <v>1</v>
      </c>
      <c r="J87" s="3">
        <v>222380.79</v>
      </c>
      <c r="K87" s="3">
        <v>222380.79</v>
      </c>
      <c r="L87" s="3"/>
      <c r="M87" s="8" t="s">
        <v>346</v>
      </c>
      <c r="N87" s="3"/>
      <c r="O87" s="8"/>
      <c r="P87" s="26" t="s">
        <v>381</v>
      </c>
      <c r="Q87" s="3">
        <v>0</v>
      </c>
    </row>
    <row r="88" spans="1:17" ht="48" x14ac:dyDescent="0.25">
      <c r="A88" s="26" t="s">
        <v>73</v>
      </c>
      <c r="B88" s="26" t="s">
        <v>74</v>
      </c>
      <c r="C88" s="5" t="s">
        <v>281</v>
      </c>
      <c r="D88" s="6" t="s">
        <v>282</v>
      </c>
      <c r="E88" s="13" t="s">
        <v>283</v>
      </c>
      <c r="F88" s="5">
        <v>1</v>
      </c>
      <c r="G88" s="5">
        <v>1</v>
      </c>
      <c r="H88" s="5" t="s">
        <v>337</v>
      </c>
      <c r="I88" s="5">
        <v>1</v>
      </c>
      <c r="J88" s="3">
        <v>1046804.8799999999</v>
      </c>
      <c r="K88" s="3">
        <v>1046804.8799999999</v>
      </c>
      <c r="L88" s="3"/>
      <c r="M88" s="8" t="s">
        <v>346</v>
      </c>
      <c r="N88" s="3"/>
      <c r="O88" s="8"/>
      <c r="P88" s="26" t="s">
        <v>381</v>
      </c>
      <c r="Q88" s="3">
        <v>0</v>
      </c>
    </row>
    <row r="89" spans="1:17" ht="60" x14ac:dyDescent="0.25">
      <c r="A89" s="26" t="s">
        <v>56</v>
      </c>
      <c r="B89" s="26" t="s">
        <v>57</v>
      </c>
      <c r="C89" s="5" t="s">
        <v>284</v>
      </c>
      <c r="D89" s="6" t="s">
        <v>285</v>
      </c>
      <c r="E89" s="13" t="s">
        <v>286</v>
      </c>
      <c r="F89" s="5">
        <v>1</v>
      </c>
      <c r="G89" s="5">
        <v>1</v>
      </c>
      <c r="H89" s="5" t="s">
        <v>337</v>
      </c>
      <c r="I89" s="5">
        <v>1</v>
      </c>
      <c r="J89" s="3">
        <v>65439.099999999991</v>
      </c>
      <c r="K89" s="3">
        <v>65439.099999999991</v>
      </c>
      <c r="L89" s="3"/>
      <c r="M89" s="13" t="s">
        <v>348</v>
      </c>
      <c r="N89" s="3"/>
      <c r="O89" s="8"/>
      <c r="P89" s="26" t="s">
        <v>381</v>
      </c>
      <c r="Q89" s="3">
        <v>0</v>
      </c>
    </row>
    <row r="90" spans="1:17" ht="48" x14ac:dyDescent="0.25">
      <c r="A90" s="26" t="s">
        <v>56</v>
      </c>
      <c r="B90" s="26" t="s">
        <v>57</v>
      </c>
      <c r="C90" s="5" t="s">
        <v>287</v>
      </c>
      <c r="D90" s="6" t="s">
        <v>288</v>
      </c>
      <c r="E90" s="13" t="s">
        <v>289</v>
      </c>
      <c r="F90" s="5">
        <v>1</v>
      </c>
      <c r="G90" s="5">
        <v>1</v>
      </c>
      <c r="H90" s="5" t="s">
        <v>337</v>
      </c>
      <c r="I90" s="5">
        <v>1</v>
      </c>
      <c r="J90" s="3">
        <v>79576.579999999987</v>
      </c>
      <c r="K90" s="3">
        <v>79576.579999999987</v>
      </c>
      <c r="L90" s="3"/>
      <c r="M90" s="8" t="s">
        <v>352</v>
      </c>
      <c r="N90" s="3"/>
      <c r="O90" s="8"/>
      <c r="P90" s="26" t="s">
        <v>381</v>
      </c>
      <c r="Q90" s="3">
        <v>0</v>
      </c>
    </row>
    <row r="91" spans="1:17" ht="60" x14ac:dyDescent="0.25">
      <c r="A91" s="26" t="s">
        <v>56</v>
      </c>
      <c r="B91" s="26" t="s">
        <v>57</v>
      </c>
      <c r="C91" s="5" t="s">
        <v>290</v>
      </c>
      <c r="D91" s="6" t="s">
        <v>291</v>
      </c>
      <c r="E91" s="13" t="s">
        <v>292</v>
      </c>
      <c r="F91" s="5">
        <v>1</v>
      </c>
      <c r="G91" s="5">
        <v>1</v>
      </c>
      <c r="H91" s="5" t="s">
        <v>337</v>
      </c>
      <c r="I91" s="5">
        <v>1</v>
      </c>
      <c r="J91" s="3">
        <v>363036.05</v>
      </c>
      <c r="K91" s="3">
        <v>363036.05</v>
      </c>
      <c r="L91" s="3"/>
      <c r="M91" s="8" t="s">
        <v>346</v>
      </c>
      <c r="N91" s="3"/>
      <c r="O91" s="8"/>
      <c r="P91" s="26" t="s">
        <v>381</v>
      </c>
      <c r="Q91" s="3">
        <v>0</v>
      </c>
    </row>
    <row r="92" spans="1:17" ht="48" x14ac:dyDescent="0.25">
      <c r="A92" s="26" t="s">
        <v>56</v>
      </c>
      <c r="B92" s="26" t="s">
        <v>57</v>
      </c>
      <c r="C92" s="5" t="s">
        <v>293</v>
      </c>
      <c r="D92" s="6" t="s">
        <v>294</v>
      </c>
      <c r="E92" s="13" t="s">
        <v>295</v>
      </c>
      <c r="F92" s="5">
        <v>1</v>
      </c>
      <c r="G92" s="5">
        <v>1</v>
      </c>
      <c r="H92" s="5" t="s">
        <v>337</v>
      </c>
      <c r="I92" s="5">
        <v>1</v>
      </c>
      <c r="J92" s="3">
        <v>669451.85</v>
      </c>
      <c r="K92" s="3">
        <v>669451.85</v>
      </c>
      <c r="L92" s="3"/>
      <c r="M92" s="8" t="s">
        <v>346</v>
      </c>
      <c r="N92" s="3"/>
      <c r="O92" s="8"/>
      <c r="P92" s="26" t="s">
        <v>381</v>
      </c>
      <c r="Q92" s="3">
        <v>0</v>
      </c>
    </row>
    <row r="93" spans="1:17" ht="36" x14ac:dyDescent="0.25">
      <c r="A93" s="26" t="s">
        <v>73</v>
      </c>
      <c r="B93" s="26" t="s">
        <v>74</v>
      </c>
      <c r="C93" s="5" t="s">
        <v>296</v>
      </c>
      <c r="D93" s="6" t="s">
        <v>297</v>
      </c>
      <c r="E93" s="13" t="s">
        <v>298</v>
      </c>
      <c r="F93" s="5">
        <v>1</v>
      </c>
      <c r="G93" s="5">
        <v>1</v>
      </c>
      <c r="H93" s="5" t="s">
        <v>337</v>
      </c>
      <c r="I93" s="5">
        <v>1</v>
      </c>
      <c r="J93" s="3">
        <v>1114631.05</v>
      </c>
      <c r="K93" s="3">
        <v>1114631.05</v>
      </c>
      <c r="L93" s="3"/>
      <c r="M93" s="8" t="s">
        <v>346</v>
      </c>
      <c r="N93" s="3"/>
      <c r="O93" s="8"/>
      <c r="P93" s="26" t="s">
        <v>381</v>
      </c>
      <c r="Q93" s="3">
        <v>0</v>
      </c>
    </row>
    <row r="94" spans="1:17" ht="60" x14ac:dyDescent="0.25">
      <c r="A94" s="26" t="s">
        <v>56</v>
      </c>
      <c r="B94" s="26" t="s">
        <v>57</v>
      </c>
      <c r="C94" s="5" t="s">
        <v>299</v>
      </c>
      <c r="D94" s="6" t="s">
        <v>300</v>
      </c>
      <c r="E94" s="13" t="s">
        <v>301</v>
      </c>
      <c r="F94" s="5">
        <v>1</v>
      </c>
      <c r="G94" s="5">
        <v>1</v>
      </c>
      <c r="H94" s="5" t="s">
        <v>337</v>
      </c>
      <c r="I94" s="5">
        <v>1</v>
      </c>
      <c r="J94" s="3">
        <v>4753791.3900000006</v>
      </c>
      <c r="K94" s="3">
        <v>4753791.3900000006</v>
      </c>
      <c r="L94" s="3"/>
      <c r="M94" s="8" t="s">
        <v>352</v>
      </c>
      <c r="N94" s="3"/>
      <c r="O94" s="8"/>
      <c r="P94" s="26" t="s">
        <v>381</v>
      </c>
      <c r="Q94" s="3">
        <v>0</v>
      </c>
    </row>
    <row r="95" spans="1:17" ht="48" x14ac:dyDescent="0.25">
      <c r="A95" s="26" t="s">
        <v>73</v>
      </c>
      <c r="B95" s="26" t="s">
        <v>74</v>
      </c>
      <c r="C95" s="5" t="s">
        <v>302</v>
      </c>
      <c r="D95" s="6" t="s">
        <v>303</v>
      </c>
      <c r="E95" s="13" t="s">
        <v>304</v>
      </c>
      <c r="F95" s="5">
        <v>1</v>
      </c>
      <c r="G95" s="5">
        <v>1</v>
      </c>
      <c r="H95" s="5" t="s">
        <v>337</v>
      </c>
      <c r="I95" s="5">
        <v>1</v>
      </c>
      <c r="J95" s="3">
        <v>241214.12</v>
      </c>
      <c r="K95" s="3">
        <v>241214.12</v>
      </c>
      <c r="L95" s="3"/>
      <c r="M95" s="8" t="s">
        <v>353</v>
      </c>
      <c r="N95" s="3"/>
      <c r="O95" s="8" t="s">
        <v>370</v>
      </c>
      <c r="P95" s="8" t="s">
        <v>384</v>
      </c>
      <c r="Q95" s="3">
        <v>0</v>
      </c>
    </row>
    <row r="96" spans="1:17" ht="24" x14ac:dyDescent="0.25">
      <c r="A96" s="26" t="s">
        <v>56</v>
      </c>
      <c r="B96" s="26" t="s">
        <v>57</v>
      </c>
      <c r="C96" s="5" t="s">
        <v>305</v>
      </c>
      <c r="D96" s="6" t="s">
        <v>306</v>
      </c>
      <c r="E96" s="13" t="s">
        <v>307</v>
      </c>
      <c r="F96" s="5">
        <v>1</v>
      </c>
      <c r="G96" s="5">
        <v>1</v>
      </c>
      <c r="H96" s="5" t="s">
        <v>337</v>
      </c>
      <c r="I96" s="5">
        <v>1</v>
      </c>
      <c r="J96" s="3">
        <v>4827147.26</v>
      </c>
      <c r="K96" s="3">
        <v>4827147.26</v>
      </c>
      <c r="L96" s="3"/>
      <c r="M96" s="13" t="s">
        <v>348</v>
      </c>
      <c r="N96" s="3"/>
      <c r="O96" s="8"/>
      <c r="P96" s="26" t="s">
        <v>381</v>
      </c>
      <c r="Q96" s="3">
        <v>0</v>
      </c>
    </row>
    <row r="97" spans="1:17" ht="72" x14ac:dyDescent="0.25">
      <c r="A97" s="26" t="s">
        <v>56</v>
      </c>
      <c r="B97" s="26" t="s">
        <v>57</v>
      </c>
      <c r="C97" s="5" t="s">
        <v>308</v>
      </c>
      <c r="D97" s="6" t="s">
        <v>309</v>
      </c>
      <c r="E97" s="13" t="s">
        <v>310</v>
      </c>
      <c r="F97" s="5">
        <v>1</v>
      </c>
      <c r="G97" s="5">
        <v>1</v>
      </c>
      <c r="H97" s="5" t="s">
        <v>337</v>
      </c>
      <c r="I97" s="5">
        <v>1</v>
      </c>
      <c r="J97" s="3">
        <v>129069.28</v>
      </c>
      <c r="K97" s="3">
        <v>129069.28</v>
      </c>
      <c r="L97" s="3"/>
      <c r="M97" s="8" t="s">
        <v>346</v>
      </c>
      <c r="N97" s="3"/>
      <c r="O97" s="8"/>
      <c r="P97" s="26" t="s">
        <v>381</v>
      </c>
      <c r="Q97" s="3">
        <v>0</v>
      </c>
    </row>
    <row r="98" spans="1:17" ht="24" x14ac:dyDescent="0.25">
      <c r="A98" s="26" t="s">
        <v>56</v>
      </c>
      <c r="B98" s="26" t="s">
        <v>57</v>
      </c>
      <c r="C98" s="5" t="s">
        <v>311</v>
      </c>
      <c r="D98" s="6" t="s">
        <v>312</v>
      </c>
      <c r="E98" s="13" t="s">
        <v>313</v>
      </c>
      <c r="F98" s="5">
        <v>1</v>
      </c>
      <c r="G98" s="5">
        <v>1</v>
      </c>
      <c r="H98" s="5" t="s">
        <v>337</v>
      </c>
      <c r="I98" s="5">
        <v>1</v>
      </c>
      <c r="J98" s="3">
        <v>287546.06</v>
      </c>
      <c r="K98" s="3">
        <v>287546.06</v>
      </c>
      <c r="L98" s="3"/>
      <c r="M98" s="8" t="s">
        <v>346</v>
      </c>
      <c r="N98" s="3"/>
      <c r="O98" s="8"/>
      <c r="P98" s="26" t="s">
        <v>381</v>
      </c>
      <c r="Q98" s="3">
        <v>0</v>
      </c>
    </row>
    <row r="99" spans="1:17" ht="48" x14ac:dyDescent="0.25">
      <c r="A99" s="26" t="s">
        <v>73</v>
      </c>
      <c r="B99" s="26" t="s">
        <v>74</v>
      </c>
      <c r="C99" s="5" t="s">
        <v>314</v>
      </c>
      <c r="D99" s="6" t="s">
        <v>315</v>
      </c>
      <c r="E99" s="13" t="s">
        <v>316</v>
      </c>
      <c r="F99" s="5">
        <v>1</v>
      </c>
      <c r="G99" s="5">
        <v>1</v>
      </c>
      <c r="H99" s="5" t="s">
        <v>342</v>
      </c>
      <c r="I99" s="5">
        <v>0</v>
      </c>
      <c r="J99" s="3">
        <v>15861.65</v>
      </c>
      <c r="K99" s="3">
        <v>15861.65</v>
      </c>
      <c r="L99" s="3"/>
      <c r="M99" s="13" t="s">
        <v>348</v>
      </c>
      <c r="N99" s="3"/>
      <c r="O99" s="8"/>
      <c r="P99" s="26" t="s">
        <v>380</v>
      </c>
      <c r="Q99" s="3">
        <v>0</v>
      </c>
    </row>
    <row r="100" spans="1:17" ht="72" x14ac:dyDescent="0.25">
      <c r="A100" s="26" t="s">
        <v>56</v>
      </c>
      <c r="B100" s="26" t="s">
        <v>57</v>
      </c>
      <c r="C100" s="5" t="s">
        <v>317</v>
      </c>
      <c r="D100" s="6" t="s">
        <v>318</v>
      </c>
      <c r="E100" s="13" t="s">
        <v>319</v>
      </c>
      <c r="F100" s="5">
        <v>1</v>
      </c>
      <c r="G100" s="5">
        <v>1</v>
      </c>
      <c r="H100" s="5" t="s">
        <v>337</v>
      </c>
      <c r="I100" s="5">
        <v>1</v>
      </c>
      <c r="J100" s="3">
        <v>212881.93999999992</v>
      </c>
      <c r="K100" s="3">
        <v>212881.93999999992</v>
      </c>
      <c r="L100" s="3"/>
      <c r="M100" s="8" t="s">
        <v>346</v>
      </c>
      <c r="N100" s="3"/>
      <c r="O100" s="8"/>
      <c r="P100" s="26" t="s">
        <v>381</v>
      </c>
      <c r="Q100" s="3">
        <v>0</v>
      </c>
    </row>
    <row r="101" spans="1:17" ht="36" x14ac:dyDescent="0.25">
      <c r="A101" s="26" t="s">
        <v>73</v>
      </c>
      <c r="B101" s="26" t="s">
        <v>74</v>
      </c>
      <c r="C101" s="5" t="s">
        <v>320</v>
      </c>
      <c r="D101" s="6" t="s">
        <v>321</v>
      </c>
      <c r="E101" s="13" t="s">
        <v>322</v>
      </c>
      <c r="F101" s="5">
        <v>1</v>
      </c>
      <c r="G101" s="5">
        <v>1</v>
      </c>
      <c r="H101" s="5" t="s">
        <v>342</v>
      </c>
      <c r="I101" s="5">
        <v>0</v>
      </c>
      <c r="J101" s="3">
        <v>14782.310000000001</v>
      </c>
      <c r="K101" s="3">
        <v>14782.310000000001</v>
      </c>
      <c r="L101" s="3"/>
      <c r="M101" s="8" t="s">
        <v>346</v>
      </c>
      <c r="N101" s="3"/>
      <c r="O101" s="8"/>
      <c r="P101" s="26" t="s">
        <v>380</v>
      </c>
      <c r="Q101" s="3">
        <v>0</v>
      </c>
    </row>
    <row r="102" spans="1:17" x14ac:dyDescent="0.25">
      <c r="A102" s="26" t="s">
        <v>323</v>
      </c>
      <c r="B102" s="26" t="s">
        <v>324</v>
      </c>
      <c r="C102" s="5" t="s">
        <v>325</v>
      </c>
      <c r="D102" s="6"/>
      <c r="E102" s="26" t="s">
        <v>326</v>
      </c>
      <c r="F102" s="5">
        <v>1</v>
      </c>
      <c r="G102" s="5">
        <v>0</v>
      </c>
      <c r="H102" s="5"/>
      <c r="I102" s="5"/>
      <c r="J102" s="3"/>
      <c r="K102" s="3"/>
      <c r="L102" s="3"/>
      <c r="M102" s="6"/>
      <c r="N102" s="3"/>
      <c r="O102" s="6"/>
      <c r="P102" s="26" t="s">
        <v>379</v>
      </c>
      <c r="Q102" s="3">
        <v>0</v>
      </c>
    </row>
    <row r="103" spans="1:17" x14ac:dyDescent="0.25">
      <c r="A103" s="26" t="s">
        <v>323</v>
      </c>
      <c r="B103" s="26" t="s">
        <v>324</v>
      </c>
      <c r="C103" s="5" t="s">
        <v>327</v>
      </c>
      <c r="D103" s="6"/>
      <c r="E103" s="26" t="s">
        <v>328</v>
      </c>
      <c r="F103" s="5">
        <v>1</v>
      </c>
      <c r="G103" s="5">
        <v>0</v>
      </c>
      <c r="H103" s="5"/>
      <c r="I103" s="5"/>
      <c r="J103" s="3"/>
      <c r="K103" s="3"/>
      <c r="L103" s="3"/>
      <c r="M103" s="6"/>
      <c r="N103" s="3"/>
      <c r="O103" s="6"/>
      <c r="P103" s="26" t="s">
        <v>379</v>
      </c>
      <c r="Q103" s="3">
        <v>0</v>
      </c>
    </row>
    <row r="104" spans="1:17" x14ac:dyDescent="0.25">
      <c r="A104" s="26" t="s">
        <v>323</v>
      </c>
      <c r="B104" s="26" t="s">
        <v>324</v>
      </c>
      <c r="C104" s="5" t="s">
        <v>329</v>
      </c>
      <c r="D104" s="6"/>
      <c r="E104" s="26" t="s">
        <v>330</v>
      </c>
      <c r="F104" s="5">
        <v>1</v>
      </c>
      <c r="G104" s="5">
        <v>0</v>
      </c>
      <c r="H104" s="5"/>
      <c r="I104" s="5"/>
      <c r="J104" s="3"/>
      <c r="K104" s="3"/>
      <c r="L104" s="3"/>
      <c r="M104" s="6"/>
      <c r="N104" s="3"/>
      <c r="O104" s="6"/>
      <c r="P104" s="26" t="s">
        <v>379</v>
      </c>
      <c r="Q104" s="3">
        <v>0</v>
      </c>
    </row>
    <row r="105" spans="1:17" x14ac:dyDescent="0.25">
      <c r="A105" s="26" t="s">
        <v>323</v>
      </c>
      <c r="B105" s="26" t="s">
        <v>324</v>
      </c>
      <c r="C105" s="5" t="s">
        <v>331</v>
      </c>
      <c r="D105" s="6"/>
      <c r="E105" s="26" t="s">
        <v>332</v>
      </c>
      <c r="F105" s="5">
        <v>1</v>
      </c>
      <c r="G105" s="5">
        <v>0</v>
      </c>
      <c r="H105" s="5"/>
      <c r="I105" s="5"/>
      <c r="J105" s="3"/>
      <c r="K105" s="3"/>
      <c r="L105" s="3"/>
      <c r="M105" s="6"/>
      <c r="N105" s="3"/>
      <c r="O105" s="6"/>
      <c r="P105" s="26" t="s">
        <v>379</v>
      </c>
      <c r="Q105" s="3">
        <v>0</v>
      </c>
    </row>
  </sheetData>
  <autoFilter ref="A2:Q105" xr:uid="{00000000-0001-0000-0000-000000000000}"/>
  <mergeCells count="3">
    <mergeCell ref="A1:G1"/>
    <mergeCell ref="H1:N1"/>
    <mergeCell ref="P1:Q1"/>
  </mergeCells>
  <conditionalFormatting sqref="C2:C1048576">
    <cfRule type="duplicateValues" dxfId="0" priority="1"/>
  </conditionalFormatting>
  <printOptions horizontalCentered="1"/>
  <pageMargins left="0.25" right="0.25" top="0.75" bottom="0.75" header="0.3" footer="0.3"/>
  <pageSetup paperSize="8" scale="35" fitToHeight="0" orientation="landscape" r:id="rId1"/>
  <headerFooter>
    <oddHeader>&amp;C&amp;"-,Grassetto"&amp;14Programma degli Interventi 2022-2023, fino a fine concessione-2024
(formato AIT)
PUBLIACQUA spa</oddHeader>
    <oddFooter>&amp;C&amp;P di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B05E-CBB9-4917-80E1-D18B5868EA03}">
  <sheetPr>
    <tabColor rgb="FFFF0000"/>
  </sheetPr>
  <dimension ref="A1:D13"/>
  <sheetViews>
    <sheetView tabSelected="1" workbookViewId="0">
      <selection activeCell="C17" sqref="C17"/>
    </sheetView>
  </sheetViews>
  <sheetFormatPr defaultRowHeight="15" x14ac:dyDescent="0.25"/>
  <cols>
    <col min="1" max="2" width="18.140625" customWidth="1"/>
    <col min="3" max="3" width="49.85546875" customWidth="1"/>
    <col min="4" max="4" width="25.140625" customWidth="1"/>
  </cols>
  <sheetData>
    <row r="1" spans="1:4" ht="15.75" x14ac:dyDescent="0.25">
      <c r="A1" s="34" t="s">
        <v>404</v>
      </c>
      <c r="B1" s="34"/>
      <c r="C1" s="34"/>
      <c r="D1" s="12">
        <f>SUM('PDI controllo a progetto'!N:N)</f>
        <v>66900</v>
      </c>
    </row>
    <row r="2" spans="1:4" ht="16.5" thickBot="1" x14ac:dyDescent="0.3">
      <c r="A2" s="35" t="s">
        <v>390</v>
      </c>
      <c r="B2" s="36"/>
      <c r="C2" s="36"/>
      <c r="D2" s="2">
        <f>SUM('PDI controllo a progetto'!Q:Q)</f>
        <v>3900</v>
      </c>
    </row>
    <row r="3" spans="1:4" ht="15.75" thickBot="1" x14ac:dyDescent="0.3">
      <c r="A3" s="37"/>
      <c r="B3" s="38" t="s">
        <v>392</v>
      </c>
      <c r="C3" s="15" t="s">
        <v>393</v>
      </c>
      <c r="D3" s="41">
        <v>0</v>
      </c>
    </row>
    <row r="4" spans="1:4" ht="15.75" thickBot="1" x14ac:dyDescent="0.3">
      <c r="A4" s="37"/>
      <c r="B4" s="39"/>
      <c r="C4" s="16" t="s">
        <v>394</v>
      </c>
      <c r="D4" s="41">
        <v>0</v>
      </c>
    </row>
    <row r="5" spans="1:4" x14ac:dyDescent="0.25">
      <c r="A5" s="37"/>
      <c r="B5" s="39"/>
      <c r="C5" s="16" t="s">
        <v>395</v>
      </c>
      <c r="D5" s="41">
        <v>0</v>
      </c>
    </row>
    <row r="6" spans="1:4" x14ac:dyDescent="0.25">
      <c r="A6" s="37"/>
      <c r="B6" s="39"/>
      <c r="C6" s="16" t="s">
        <v>396</v>
      </c>
      <c r="D6" s="17">
        <f>D2</f>
        <v>3900</v>
      </c>
    </row>
    <row r="7" spans="1:4" x14ac:dyDescent="0.25">
      <c r="A7" s="37"/>
      <c r="B7" s="39"/>
      <c r="C7" s="16" t="s">
        <v>397</v>
      </c>
      <c r="D7" s="17">
        <f>D3+D4+D5+D6</f>
        <v>3900</v>
      </c>
    </row>
    <row r="8" spans="1:4" x14ac:dyDescent="0.25">
      <c r="A8" s="37"/>
      <c r="B8" s="39"/>
      <c r="C8" s="16" t="s">
        <v>398</v>
      </c>
      <c r="D8" s="17">
        <v>5363104.4344264576</v>
      </c>
    </row>
    <row r="9" spans="1:4" ht="15.75" thickBot="1" x14ac:dyDescent="0.3">
      <c r="A9" s="37"/>
      <c r="B9" s="40"/>
      <c r="C9" s="18" t="s">
        <v>391</v>
      </c>
      <c r="D9" s="19" t="s">
        <v>405</v>
      </c>
    </row>
    <row r="10" spans="1:4" x14ac:dyDescent="0.25">
      <c r="A10" s="37"/>
      <c r="B10" s="38" t="s">
        <v>399</v>
      </c>
      <c r="C10" s="15" t="s">
        <v>400</v>
      </c>
      <c r="D10" s="20">
        <v>190844726.52444443</v>
      </c>
    </row>
    <row r="11" spans="1:4" x14ac:dyDescent="0.25">
      <c r="A11" s="37"/>
      <c r="B11" s="39"/>
      <c r="C11" s="16" t="s">
        <v>401</v>
      </c>
      <c r="D11" s="17">
        <v>210442483.19950002</v>
      </c>
    </row>
    <row r="12" spans="1:4" x14ac:dyDescent="0.25">
      <c r="A12" s="37"/>
      <c r="B12" s="39"/>
      <c r="C12" s="16" t="s">
        <v>402</v>
      </c>
      <c r="D12" s="17">
        <f>5/100*(D10+D11)/4</f>
        <v>5016090.1215493055</v>
      </c>
    </row>
    <row r="13" spans="1:4" ht="15.75" thickBot="1" x14ac:dyDescent="0.3">
      <c r="A13" s="37"/>
      <c r="B13" s="40"/>
      <c r="C13" s="18" t="s">
        <v>403</v>
      </c>
      <c r="D13" s="19" t="s">
        <v>405</v>
      </c>
    </row>
  </sheetData>
  <mergeCells count="5">
    <mergeCell ref="A1:C1"/>
    <mergeCell ref="A2:C2"/>
    <mergeCell ref="A3:A13"/>
    <mergeCell ref="B3:B9"/>
    <mergeCell ref="B10: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PDI controllo a progetto</vt:lpstr>
      <vt:lpstr>PENALE_TOT</vt:lpstr>
      <vt:lpstr>'PDI controllo a progetto'!Area_stampa</vt:lpstr>
      <vt:lpstr>'PDI controllo a progetto'!Titoli_stampa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Ferrari</dc:creator>
  <cp:lastModifiedBy>Francesca Lucarini</cp:lastModifiedBy>
  <cp:lastPrinted>2023-02-03T12:13:42Z</cp:lastPrinted>
  <dcterms:created xsi:type="dcterms:W3CDTF">2023-02-03T11:59:19Z</dcterms:created>
  <dcterms:modified xsi:type="dcterms:W3CDTF">2025-10-22T12:07:15Z</dcterms:modified>
</cp:coreProperties>
</file>