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fisrvvserv008\cond\00PianificazioneEControllo\01Condiviso\CONTROLLO e FINANZIAMENTI\CT5\Obblighi 2024\Z_Penali\Controllo_a_progetto_al_31-12-23\2025_10_AC_Proposta_a_DG\"/>
    </mc:Choice>
  </mc:AlternateContent>
  <xr:revisionPtr revIDLastSave="0" documentId="13_ncr:1_{51142CFA-75CB-44F7-B6A4-017049E4D3BE}" xr6:coauthVersionLast="47" xr6:coauthVersionMax="47" xr10:uidLastSave="{00000000-0000-0000-0000-000000000000}"/>
  <bookViews>
    <workbookView xWindow="11655" yWindow="1695" windowWidth="15915" windowHeight="13275" activeTab="1" xr2:uid="{00000000-000D-0000-FFFF-FFFF00000000}"/>
  </bookViews>
  <sheets>
    <sheet name="PDI controllo a progetto" sheetId="1" r:id="rId1"/>
    <sheet name="PENALE_TOT" sheetId="2" r:id="rId2"/>
  </sheets>
  <definedNames>
    <definedName name="_xlnm._FilterDatabase" localSheetId="0" hidden="1">'PDI controllo a progetto'!$A$2:$R$138</definedName>
    <definedName name="_xlnm.Print_Area" localSheetId="0">'PDI controllo a progetto'!$A$2:$O$138</definedName>
    <definedName name="_xlnm.Print_Titles" localSheetId="0">'PDI controllo a progetto'!$2:$2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2" l="1"/>
  <c r="D12" i="2"/>
  <c r="N16" i="1" l="1"/>
  <c r="R16" i="1" s="1"/>
  <c r="N114" i="1" l="1"/>
  <c r="N123" i="1"/>
  <c r="R123" i="1" s="1"/>
  <c r="N122" i="1"/>
  <c r="R122" i="1" s="1"/>
  <c r="N121" i="1"/>
  <c r="N113" i="1"/>
  <c r="N109" i="1"/>
  <c r="N107" i="1"/>
  <c r="N103" i="1"/>
  <c r="N102" i="1"/>
  <c r="N101" i="1"/>
  <c r="N100" i="1"/>
  <c r="N99" i="1"/>
  <c r="N97" i="1"/>
  <c r="N91" i="1"/>
  <c r="N23" i="1"/>
  <c r="N18" i="1"/>
  <c r="R18" i="1" s="1"/>
  <c r="N17" i="1"/>
  <c r="R17" i="1" s="1"/>
  <c r="D2" i="2" l="1"/>
  <c r="D6" i="2" s="1"/>
  <c r="D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Ferrari, Attilio</author>
  </authors>
  <commentList>
    <comment ref="J16" authorId="0" shapeId="0" xr:uid="{F9959815-9E1A-4941-89DE-514B26D7217D}">
      <text>
        <r>
          <rPr>
            <b/>
            <sz val="9"/>
            <color indexed="81"/>
            <rFont val="Tahoma"/>
            <family val="2"/>
          </rPr>
          <t>Ferrari, Attilio:</t>
        </r>
        <r>
          <rPr>
            <sz val="9"/>
            <color indexed="81"/>
            <rFont val="Tahoma"/>
            <family val="2"/>
          </rPr>
          <t xml:space="preserve">
valore cumulato Pozzo Perpetua 1 e Pozzo Perpetua 2</t>
        </r>
      </text>
    </comment>
    <comment ref="K16" authorId="0" shapeId="0" xr:uid="{E1514874-DCBF-49BA-B80E-3E59973DF2E7}">
      <text>
        <r>
          <rPr>
            <b/>
            <sz val="9"/>
            <color indexed="81"/>
            <rFont val="Tahoma"/>
            <family val="2"/>
          </rPr>
          <t>Ferrari, Attilio:</t>
        </r>
        <r>
          <rPr>
            <sz val="9"/>
            <color indexed="81"/>
            <rFont val="Tahoma"/>
            <family val="2"/>
          </rPr>
          <t xml:space="preserve">
valore cumulato Pozzo Perpetua 1 e Pozzo Perpetua 2</t>
        </r>
      </text>
    </comment>
  </commentList>
</comments>
</file>

<file path=xl/sharedStrings.xml><?xml version="1.0" encoding="utf-8"?>
<sst xmlns="http://schemas.openxmlformats.org/spreadsheetml/2006/main" count="1098" uniqueCount="529">
  <si>
    <t>Cod_Mi</t>
  </si>
  <si>
    <t>Macro_Intervento</t>
  </si>
  <si>
    <t>Codait_Intervento</t>
  </si>
  <si>
    <t>Codint_Gestore</t>
  </si>
  <si>
    <t>Desc_Intervento</t>
  </si>
  <si>
    <t>Controllo_a_progetto</t>
  </si>
  <si>
    <t>MI_ACQ01</t>
  </si>
  <si>
    <t xml:space="preserve">Interventi strategici </t>
  </si>
  <si>
    <t>MI_ACQ01_05_1672</t>
  </si>
  <si>
    <t>G001-0594-002</t>
  </si>
  <si>
    <t>Invaso di Pian di Goro e adduttrici Val di Cecina. (SOLO PROGETTAZIONE FATTIBILITA'). Codice intervento 518/44</t>
  </si>
  <si>
    <t>MI_ACQ01_05_1711</t>
  </si>
  <si>
    <t>G001-0594-003</t>
  </si>
  <si>
    <t>Invaso di Pian di Goro e adduttrici Val di Cecina. Completamento progettazione ed esecuzione opere</t>
  </si>
  <si>
    <t>MI_ACQ03</t>
  </si>
  <si>
    <t>Potenziamenti / Nuovi schemi acquedottistici</t>
  </si>
  <si>
    <t>MI_ACQ03_05_0141</t>
  </si>
  <si>
    <t>G013-0629-000</t>
  </si>
  <si>
    <t>Lotto 06 - Realizzazione insieme di Invasi di Compenso per complessivi 3 Mmc. Stralcio 01 - Lago del Condotto a Portoferraio -  Ripristino Ambientale ex - cava, realizzazione di un primo invaso di 15.000 mc</t>
  </si>
  <si>
    <t>MI_ACQ03_05_0810</t>
  </si>
  <si>
    <t>G225-5509-001</t>
  </si>
  <si>
    <t>Realizzazione di impianto di dissalazione in loc. Mola (Capoliveri). Lotto 1. Stralcio 1.1: impianto di dissalazione (40 l/s) e opere elettriche per un dissalatore fino a 80 l/s.</t>
  </si>
  <si>
    <t>MI_ACQ03_05_0811</t>
  </si>
  <si>
    <t>G225-5509-002</t>
  </si>
  <si>
    <t xml:space="preserve">Realizzazione di impianto di dissalazione in loc. Mola (Capoliveri). Lotto 1. Stralcio 1.2: presa acqua mare, comprensiva di condotta sottomarina, tubazioni di collegamento interne area impianto e collettore scarico a mare </t>
  </si>
  <si>
    <t>MI_ACQ03_05_0812</t>
  </si>
  <si>
    <t>G225-5509-003</t>
  </si>
  <si>
    <t>Realizzazione di impianto di dissalazione in loc. Mola (Capoliveri). Lotto 1. Stralcio 1.3: collegamento a dorsale</t>
  </si>
  <si>
    <t>MI_ACQ03_05_1358</t>
  </si>
  <si>
    <t>G225-5509-005</t>
  </si>
  <si>
    <t>Realizzazione di impianto di dissalazione in loc. Mola (Capoliveri). Lotto 1. Stralcio 2: completamento del dissalatore con un nuovo modulo da 40 l/s</t>
  </si>
  <si>
    <t>MI_ACQ03_05_1489</t>
  </si>
  <si>
    <t>G014-5628-000</t>
  </si>
  <si>
    <t>Impianto di potabilizzazione a Mortaiolo per le reti di Livorno e Collesalvetti</t>
  </si>
  <si>
    <t>MI_ACQ03_05_1498</t>
  </si>
  <si>
    <t>G006-5631-001</t>
  </si>
  <si>
    <t>PIANO SOLVAY LOTTO 1.2: Realizzazione tubazione DN300 Pianacci - Superstrada -attr. Cecina e FS - Fagiolaia per alimentare con pozzi Steccaia San Pietro e Palazzi.</t>
  </si>
  <si>
    <t>MI_ACQ03_05_1499</t>
  </si>
  <si>
    <t>G006-5631-002</t>
  </si>
  <si>
    <t>PIANO SOLVAY LOTTO 2.1: Localizzazione serbatoio in vetro acciaio Mc 2000 Paratino o zone limitrofe collegato con Pianacci e con più pozzi possibili per miglioramento miscelazione</t>
  </si>
  <si>
    <t>MI_ACQ03_05_1500</t>
  </si>
  <si>
    <t>G006-5631-003</t>
  </si>
  <si>
    <t>PIANO SOLVAY LOTTO 2.2: Impianto di sollevamento del nuovo serbatoio Paratino</t>
  </si>
  <si>
    <t>MI_ACQ03_05_1501</t>
  </si>
  <si>
    <t>G006-5631-004</t>
  </si>
  <si>
    <t>PIANO SOLVAY LOTTO 2.3: Collegamento con Pianacci e con pozzi possibili (Montegrappa e Santini) per miglioramento miscelazione</t>
  </si>
  <si>
    <t>MI_ACQ03_05_1502</t>
  </si>
  <si>
    <t>G006-5631-005</t>
  </si>
  <si>
    <t>PIANO SOLVAY LOTTO 2.4: Nuova dorsale per potenziamento rete distribuzione di Cecina</t>
  </si>
  <si>
    <t>MI_ACQ03_05_1503</t>
  </si>
  <si>
    <t>G006-5631-006</t>
  </si>
  <si>
    <t>PIANO SOLVAY LOTTO 3.1: Realizzazioni pozzi Perpetua </t>
  </si>
  <si>
    <t>MI_ACQ03_05_1504</t>
  </si>
  <si>
    <t>G006-5631-007</t>
  </si>
  <si>
    <t>PIANO SOLVAY LOTTO 3.2: Collegamento alla rete (de125 o DN300) compreso attraversamento in subalveo del Cecina e della ferrovia</t>
  </si>
  <si>
    <t>MI_ACQ03_05_1505</t>
  </si>
  <si>
    <t>G006-5631-008</t>
  </si>
  <si>
    <t>PIANO SOLVAY LOTTO 3.3: completamento tubazione DN300 (vari attraversamenti di fossi minori, attraversamento Cecina e linea FS e collegamento rotatoria Steccaia -Pianetti)</t>
  </si>
  <si>
    <t>MI_ACQ03_05_1506</t>
  </si>
  <si>
    <t>G006-5631-009</t>
  </si>
  <si>
    <t>PIANO SOLVAY LOTTO 3.4: Tubazione Casino di terra Ponteginori, per collegare BvC a pozzi Serranuova</t>
  </si>
  <si>
    <t>MI_ACQ03_05_1507</t>
  </si>
  <si>
    <t>G006-5631-010</t>
  </si>
  <si>
    <t>PIANO SOLVAY LOTTO 4: Localizzazione serbatoio in vetro acciaio Mc 10000 tra Saline di V. e Volterra in zona limitrofa all'adduttrice per Volterra (Cavallaro), comprese opere di collegamento e manovra</t>
  </si>
  <si>
    <t>MI_ACQ03_05_1508</t>
  </si>
  <si>
    <t>G006-5631-011</t>
  </si>
  <si>
    <t>PIANO SOLVAY LOTTO 5.1: Realizzazione tubazione San Pietro Palazzi - Belvedere</t>
  </si>
  <si>
    <t>MI_ACQ03_05_1509</t>
  </si>
  <si>
    <t>G006-5631-012</t>
  </si>
  <si>
    <t>PIANO SOLVAY LOTTO 5.2: Raddoppio Pino (doppia condotta). Collegamento centrale Pino - reti distribuzione a pressioni diverse a Vada presso locale Cambusa</t>
  </si>
  <si>
    <t>MI_ACQ03_05_1685</t>
  </si>
  <si>
    <t>G225-5509-008</t>
  </si>
  <si>
    <t>Lotto 2. Stralcio1: Progettazione Preliminare del II Dissalatore comprensivo dello Studio di fattibilità sulle ipotesi alternative</t>
  </si>
  <si>
    <t>MI_ACQ03_05_1712</t>
  </si>
  <si>
    <t>G225-5509-009</t>
  </si>
  <si>
    <t>Impianto di dissalazione da 150 l/s (quota ASA 50%) Val di Cornia: impianto dissalazione ad Osmosi inversa, compreso tutte le opere elettriche, civili ed idrauliche accessorie, compreso condotte di presa e scarico a mare, compreso sollevamento verso Piombino e comprese le compensazioni ambientali nel Golfo di Follonica.</t>
  </si>
  <si>
    <t>MI_ACQ03_05_1713</t>
  </si>
  <si>
    <t>G225-5509-010</t>
  </si>
  <si>
    <t>Impianto di dissalazione da 150 l/s (quota ASA) Val di Cornia: condotta di collegamento all'Anello (Vignarca-Franciana-Coltie).</t>
  </si>
  <si>
    <t>MI_ACQ03_05_1736</t>
  </si>
  <si>
    <t>G014-5662-000</t>
  </si>
  <si>
    <t>Nuovo impianto trattamento Fe e Mn presso nuovi pozzi Santa Perpetua</t>
  </si>
  <si>
    <t>MI_ACQ03_05_1739</t>
  </si>
  <si>
    <t>G013-5555-001</t>
  </si>
  <si>
    <t>Serbatoi acqua da 10.000 Mc Elba</t>
  </si>
  <si>
    <t>MI_ACQ03_05_1740</t>
  </si>
  <si>
    <t>G029-5619-003</t>
  </si>
  <si>
    <t>Nuove tubazioni di adduzione Bassa Val di Cecina</t>
  </si>
  <si>
    <t>MI_ACQ03_05_1742</t>
  </si>
  <si>
    <t>G031-5621-002</t>
  </si>
  <si>
    <t>Nuove tubazioni di adduzione Val di Cornia</t>
  </si>
  <si>
    <t>MI_ACQ03_05_1085</t>
  </si>
  <si>
    <t>G016-5573-025</t>
  </si>
  <si>
    <t>Tubazione Cigna - Vallin dell'Aquila (andata e ritorno) e Cigna - Cisternone</t>
  </si>
  <si>
    <t>MI_ACQ03_05_1095</t>
  </si>
  <si>
    <t>G016-5573-035</t>
  </si>
  <si>
    <t>Realizzazione serbatoio da 30.000 mc a Vallin dell'Aquila</t>
  </si>
  <si>
    <t>MI_ACQ03_05_1344</t>
  </si>
  <si>
    <t>G013-5592-000</t>
  </si>
  <si>
    <t>Nuova condotta sottomarina Piombino - Elba. Lotto 1. Stralcio 1. Nuova condotta parte terrestre Piombino</t>
  </si>
  <si>
    <t>MI_ACQ03_05_1345</t>
  </si>
  <si>
    <t>G013-5592-001</t>
  </si>
  <si>
    <t>Nuova condotta sottomarina Piombino - Elba. Lotto 1. Stralcio 2. Nuova centrale di sollevamento a Piombino</t>
  </si>
  <si>
    <t>MI_ACQ03_05_1346</t>
  </si>
  <si>
    <t>G013-5592-002</t>
  </si>
  <si>
    <t>Nuova condotta sottomarina Piombino - Elba. Lotto 1. Stralcio 3. Nuovo serbatoio a Piombino</t>
  </si>
  <si>
    <t>MI_ACQ03_05_1347</t>
  </si>
  <si>
    <t>G013-5592-003</t>
  </si>
  <si>
    <t>Nuova condotta sottomarina Piombino - Elba. Lotto 2. Nuova condotta parte sommersa Piombino - Cavo comprese compensazioni ambientali nel canale di Piombino</t>
  </si>
  <si>
    <t>MI_ACQ03_05_1348</t>
  </si>
  <si>
    <t>G013-5592-004</t>
  </si>
  <si>
    <t>Nuova condotta sottomarina Piombino - Elba. Lotto 3. Stralcio 1. Nuova dorsale terrestre Nord-Est Elba da Cavo a Magazzini Piano</t>
  </si>
  <si>
    <t>MI_ACQ03_05_1349</t>
  </si>
  <si>
    <t>G013-5592-005</t>
  </si>
  <si>
    <t>Nuova condotta sottomarina Piombino - Elba. Lotto 3. Stralcio 2. Nuova centrale a Cavo</t>
  </si>
  <si>
    <t>MI_ACQ03_05_1493</t>
  </si>
  <si>
    <t>G013-5592-006</t>
  </si>
  <si>
    <t>Nuova condotta sottomarina Piombino - Elba .Lotto 4. Stralcio 1. Ottimizzazioni. Nuova dorsale terrestre Nord-Est Elba da Piano (Rio) a Magazzini (Portoferraio): II stralcio</t>
  </si>
  <si>
    <t>MI_ACQ03_05_1704</t>
  </si>
  <si>
    <t>G013-5592-008</t>
  </si>
  <si>
    <t>Nuova condotta sottomarina Piombino - Elba. Interventi preparatori per l'opera complessiva - INTEGRAZIONE</t>
  </si>
  <si>
    <t>MI_ACQ03_05_1717</t>
  </si>
  <si>
    <t>G028-5618-009</t>
  </si>
  <si>
    <t>Nuove adduttrici e serbatoi per l'acquedotto di Livorno: tratto parco Levante-Banditella</t>
  </si>
  <si>
    <t>MI_ACQ03_05_1799</t>
  </si>
  <si>
    <t>G014-5628-002</t>
  </si>
  <si>
    <t>Impianto di potabilizzazione a Mortaiolo per le reti di Livorno e Collesalvetti - Collegamento condotta Mortaiolo con serbatoio di Stagno per diminuire la durezza (35 °F)</t>
  </si>
  <si>
    <t>MI_ACQ03_05_1800</t>
  </si>
  <si>
    <t>G028-5618-012</t>
  </si>
  <si>
    <t>Nuove adduttrici e serbatoi per l'acquedotto di Livorno: condotta su viale Boccaccio per collegare direttamente il sollevamento del Cisternone con la rete sud di Livorno</t>
  </si>
  <si>
    <t>MI_ACQ03_05_1808</t>
  </si>
  <si>
    <t>G013-5592-009</t>
  </si>
  <si>
    <t>Nuova condotta sottomarina Piombino - Elba. Lotto 4. Stralcio 2. Ottimizzazioni. Nuova dorsale terrestre Nord-Ovest Elba di chiusura dorsale, con sollevamento di Marciana</t>
  </si>
  <si>
    <t>MI_ACQ03_05_1809</t>
  </si>
  <si>
    <t>G013-5592-010</t>
  </si>
  <si>
    <t>Nuova condotta sottomarina Piombino - Elba. Lotto 4. Stralcio 3. Ottimizzazioni. Serbatoio di Caolino (50.000 mc)</t>
  </si>
  <si>
    <t>MI_ACQ03_05_1844</t>
  </si>
  <si>
    <t>G225-5509-011</t>
  </si>
  <si>
    <t>Impianto abbattimento del ferro dei pozzi di miscelazione pozzi di Mola</t>
  </si>
  <si>
    <t>MI_ACQ04</t>
  </si>
  <si>
    <t>Manutenzione straordinaria / Sostituzione condotte acquedotto</t>
  </si>
  <si>
    <t>MI_ACQ04_05_1540</t>
  </si>
  <si>
    <t>G240-5639-000</t>
  </si>
  <si>
    <t>PNRR 4.2 Adeguamento reti in fibrocemento per il miglioramento qualitativo della distribuzione di acqua nel Distretto Bassa Val di Cecina</t>
  </si>
  <si>
    <t>MI_ACQ04_05_1750</t>
  </si>
  <si>
    <t>G028-5004-029</t>
  </si>
  <si>
    <t>Livello ottimale di sostituzione, rinnovamento e potenziamento reti acquedotto</t>
  </si>
  <si>
    <t>MI_ACQ04_05_1805</t>
  </si>
  <si>
    <t>G240-5671-000</t>
  </si>
  <si>
    <t>PNRR 4.2 Adeguamento reti in fibrocemento per il miglioramento qualitativo dell'adduzione di acqua nel Distretto Val di Cornia</t>
  </si>
  <si>
    <t>MI_ACQ04_05_1819</t>
  </si>
  <si>
    <t>G027-5672-000</t>
  </si>
  <si>
    <t>PNRR 4.2. Realizzazione dei distretti mediante installazione di misuratori di portata ed installazione di valvole riduttrici di pressione (VDC)</t>
  </si>
  <si>
    <t>MI_ACQ04_05_1822</t>
  </si>
  <si>
    <t>G027-5672-001</t>
  </si>
  <si>
    <t>PNRR 4.2. Ricerca e riduzione Perdite VDC</t>
  </si>
  <si>
    <t>MI_ACQ04_05_1824</t>
  </si>
  <si>
    <t>G032-5009-004</t>
  </si>
  <si>
    <t>PNRR 4.2. Interventi di riabilitazione e rinnovo delle condotte. (ELBA)</t>
  </si>
  <si>
    <t>MI_ACQ04_05_1825</t>
  </si>
  <si>
    <t>G034-5100-001</t>
  </si>
  <si>
    <t>PNRR 4.2 MS reti acquedotto BVC</t>
  </si>
  <si>
    <t>MI_ACQ04_05_1826</t>
  </si>
  <si>
    <t>G035-5101-006</t>
  </si>
  <si>
    <t>PNRR 4.2 MS reti acquedotto AVC</t>
  </si>
  <si>
    <t>MI_ACQ04_05_1827</t>
  </si>
  <si>
    <t>G036-5103-002</t>
  </si>
  <si>
    <t>PNRR 4.2 MS reti acquedotto VdC</t>
  </si>
  <si>
    <t>MI_ACQ04_05_1828</t>
  </si>
  <si>
    <t>G037-5104-001</t>
  </si>
  <si>
    <t>PNRR 4.2 MS reti acquedotto Elba</t>
  </si>
  <si>
    <t>MI_ACQ05</t>
  </si>
  <si>
    <t>Manutenzione straordinaria / Sostituzione impianti acquedotto</t>
  </si>
  <si>
    <t>MI_ACQ05_05_1751</t>
  </si>
  <si>
    <t>G043-5025-002</t>
  </si>
  <si>
    <t>Livello ottimale di sostituzione, rinnovamento e potenziamento impianti acquedotto e attuazione WSP</t>
  </si>
  <si>
    <t>MI_ACQ05_05_1798</t>
  </si>
  <si>
    <t>G225-5511-006</t>
  </si>
  <si>
    <t>Nuovo impianto di abbattimento dell'arsenico dalle acque destinate al consumo umano da 100 l/s Centrale di Coltie (Campiglia M.ma)</t>
  </si>
  <si>
    <t>MI_ACQ05_05_1813</t>
  </si>
  <si>
    <t>G103-5335-002</t>
  </si>
  <si>
    <t>PNRR 4.2 Lotto 02 - Acquisto ed installazione misuratori di portata per l'acqua distribuita in rete + Data loggers SOFREL LS/LT</t>
  </si>
  <si>
    <t>MI_ACQ06</t>
  </si>
  <si>
    <t>Distrettualizzazione / Ottimizzazione reti</t>
  </si>
  <si>
    <t>MI_ACQ06_05_1545</t>
  </si>
  <si>
    <t>G013-0628-002</t>
  </si>
  <si>
    <t>PNRR 4.2 Lotto 03 - Ricerca e Riduzione perdite di rete. Stralcio 01 - Distrettualizzazioni e risanamento reti idriche Elba.</t>
  </si>
  <si>
    <t>MI_ACQ06_05_1546</t>
  </si>
  <si>
    <t>G026-5643-000</t>
  </si>
  <si>
    <t>PNRR 4.2 Distrettualizzazione Acquedotti in Val di Cecina.</t>
  </si>
  <si>
    <t>MI_ACQ06_05_1818</t>
  </si>
  <si>
    <t>G026-5643-001</t>
  </si>
  <si>
    <t>PNRR 4.2. Realizzazione dei distretti mediante installazione di misuratori di portata ed installazione di valvole riduttrici di pressione (AVC-BVC)</t>
  </si>
  <si>
    <t>MI_ACQ06_05_1820</t>
  </si>
  <si>
    <t>G013-0628-003</t>
  </si>
  <si>
    <t>PNRR 4.2. Realizzazione dei distretti mediante installazione di misuratori di portata ed installazione di valvole riduttrici di pressione (ELBA)</t>
  </si>
  <si>
    <t>MI_ACQ06_05_1821</t>
  </si>
  <si>
    <t>G013-0628-004</t>
  </si>
  <si>
    <t xml:space="preserve">PNRR 4.2. Ricerca e Riduzione perdite Elba. </t>
  </si>
  <si>
    <t>MI_ACQ06_05_1823</t>
  </si>
  <si>
    <t>G026-5643-002</t>
  </si>
  <si>
    <t>PNRR 4.2. Ricerca e riduzione perdite AVC BVC</t>
  </si>
  <si>
    <t>MI_ACQ08</t>
  </si>
  <si>
    <t>Sostituzione contatori utenza</t>
  </si>
  <si>
    <t>MI_ACQ08_05_1811</t>
  </si>
  <si>
    <t>G103-5336-005</t>
  </si>
  <si>
    <t>PNRR 4.2 Lotto 02 - Acquisto ed installazione misuratori di portata per l'acqua erogata agli utenti - G.T.U. cambio contatori di tipo ELETTRONICO: Sistema Smart Meter. Quota a tariffa</t>
  </si>
  <si>
    <t>MI_ACQ08_05_1812</t>
  </si>
  <si>
    <t>G103-5336-006</t>
  </si>
  <si>
    <t>PNRR 4.2. Lotto 02 - Acquisto ed installazione misuratori di portata per l'acqua erogata agli utenti - G.T.U. cambio contatori di tipo ELETTRONICO: Sistema Smart Meter. Quota finanziata</t>
  </si>
  <si>
    <t>MI_FOG-DEP01</t>
  </si>
  <si>
    <t>Interventi e AdP strategici fognatura/depurazione</t>
  </si>
  <si>
    <t>MI_FOG-DEP01_05_0004</t>
  </si>
  <si>
    <t>G053-0661-000</t>
  </si>
  <si>
    <t>Lotto 01 - DORSALE CORNIA INDUSTRIALE - Colleg. dep. Campo alla Croce - Industrie Lucchini. Stralcio 05 - Adeguamento Depuratore di Campo Alla Croce</t>
  </si>
  <si>
    <t>MI_FOG-DEP02</t>
  </si>
  <si>
    <t>Obblighi di estensione depurazione agglomerati maggiori 2000 AE</t>
  </si>
  <si>
    <t>MI_FOG-DEP02_05_0275</t>
  </si>
  <si>
    <t>G090-0650-000</t>
  </si>
  <si>
    <t>Lotto 01 - Completamento Fognature di Volterra. Stralcio 03 - Potenziamento Fognatura di Borgo S. Giusto</t>
  </si>
  <si>
    <t>MI_FOG-DEP02_05_0277</t>
  </si>
  <si>
    <t>G090-0653-000</t>
  </si>
  <si>
    <t>Lotto 02 - Costruzione Depuratori Volterra Sud e Saline di Volterra. Stralcio 01 - Costruzione strada di accesso al Depuratore Volterra Sud</t>
  </si>
  <si>
    <t>MI_FOG-DEP02_05_0280</t>
  </si>
  <si>
    <t>G089-0636-000</t>
  </si>
  <si>
    <t>Lotto 01 - Collettori di collegamento al Depuratore. Costruzione Collettori di collegamento al Depuratore di Pomarance Capoluogo e completamento rete drenante</t>
  </si>
  <si>
    <t>MI_FOG-DEP02_05_0281</t>
  </si>
  <si>
    <t>G089-0635-000</t>
  </si>
  <si>
    <t>Nuovo impianto di depurazione di Pomarance Capoluogo (4500AE)</t>
  </si>
  <si>
    <t>MI_FOG-DEP02_05_0299</t>
  </si>
  <si>
    <t>G081-0659-000</t>
  </si>
  <si>
    <t>Lotto 01 - Potenziamento depuratore Rosignano Solvay. Stralcio 02 -  Ampliamento Trattamenti secondari ed equalizzazione Depuratore di Rosignano Solvay</t>
  </si>
  <si>
    <t>MI_FOG-DEP02_05_0317</t>
  </si>
  <si>
    <t>G093-0667-000</t>
  </si>
  <si>
    <t>Lotto 01 - DEPURAZIONE DI PORTOFERRAIO - Accentramento della Depurazione di Portoferraio in località Schiopparello e Potenziamento del Depuratore di Schiopparello da 2.000 a 22.500 AE. Stralcio 01 - Collettamento da Portoferraio (Grigolo) all'impianto di Schiopparello e contemporanea costruzione di by-Pass e collettore di scarico</t>
  </si>
  <si>
    <t>MI_FOG-DEP02_05_0318</t>
  </si>
  <si>
    <t>G093-0717-000</t>
  </si>
  <si>
    <t>Lotto 01 - DEPURAZIONE DI PORTOFERRAIO - Accentramento della Depurazione di Portoferraio in località Schiopparello e Potenziamento del Depuratore di Schiopparello da 2.000 a 22.500 AE. Stralcio 02 -  Ampliamento depuratore di Schiopparello da 2.000AE a 17.280AE con impianto MBR</t>
  </si>
  <si>
    <t>MI_FOG-DEP02_05_0319</t>
  </si>
  <si>
    <t>G093-0718-000</t>
  </si>
  <si>
    <t>Lotto 01 - DEPURAZIONE DI PORTOFERRAIO - Accentramento della Depurazione di Portoferraio in località Schiopparello e Potenziamento del Depuratore di Schiopparello da 2.000 a 22.500 AE. Stralcio 03 -  Ampliamento depuratore di Schiopparello da 17.280AE a 22.500AE con impianto MBR</t>
  </si>
  <si>
    <t>MI_FOG-DEP02_05_0549</t>
  </si>
  <si>
    <t>G090-5326-000</t>
  </si>
  <si>
    <t>Lotto 02 - Costruzione Depuratori Volterra Sud e Saline di Volterra. Stralcio 02 - Nuovo depuratore Volterra Sud</t>
  </si>
  <si>
    <t>MI_FOG-DEP02_05_0725</t>
  </si>
  <si>
    <t>G079-0663-006</t>
  </si>
  <si>
    <t>Adeguamento funzionalità del Depuratore di Livorno - Rivellino  ed altri interventi finalizzati alla riduzione degli impatti ambientali</t>
  </si>
  <si>
    <t>MI_FOG-DEP02_05_1148</t>
  </si>
  <si>
    <t>G093-0667-001</t>
  </si>
  <si>
    <t>Lotto 01 - DEPURAZIONE DI PORTOFERRAIO - Accentramento della Depurazione di Portoferraio in località Schiopparello e Potenziamento del Depuratore di Schiopparello da 2.000 a 22.500 AE. Stralcio 01 - Collettamento da Portoferraio (Grigolo) all'impianto di Schiopparello e contemporanea costruzione di by-Pass e collettore di scarico. Tratto su S.P. n. 26 e su S.P. n. 28</t>
  </si>
  <si>
    <t>MI_FOG-DEP02_05_1149</t>
  </si>
  <si>
    <t>G079-0663-012</t>
  </si>
  <si>
    <t>Riqualificazione ITF e adeguamento prescrizioni VIA Provincia di Livorno</t>
  </si>
  <si>
    <t>MI_FOG-DEP02_05_1484</t>
  </si>
  <si>
    <t>G079-0663-013</t>
  </si>
  <si>
    <t>Intervento di delocalizzazione del depuratore Rivellino a Livorno, fase 2 impianto linea acqua</t>
  </si>
  <si>
    <t>MI_FOG-DEP02_05_1657</t>
  </si>
  <si>
    <t>G079-0663-015</t>
  </si>
  <si>
    <t>Nuovo impianto di depurazione di Livorno da 30.000 AE- Via Enriques. Prima fase delocalizzazione impianto cittadino. Stralcio 1: Realizzazione Impianto (compreso acquisto terreni ENI)</t>
  </si>
  <si>
    <t>MI_FOG-DEP02_05_1658</t>
  </si>
  <si>
    <t>G079-0663-016</t>
  </si>
  <si>
    <t>Nuovo impianto di depurazione di Livorno da 30.000 AE- Via Enriques. Prima fase delocalizzazione impianto cittadino. Stralcio 2: Realizzazione reti fognarie di collegamento</t>
  </si>
  <si>
    <t>MI_FOG-DEP02_05_1714</t>
  </si>
  <si>
    <t>G079-0663-017</t>
  </si>
  <si>
    <t>Intervento di delocalizzazione del depuratore Rivellino a Livorno: forno di essiccamento fanghi e recupero biogas</t>
  </si>
  <si>
    <t>MI_FOG-DEP02_05_1715</t>
  </si>
  <si>
    <t>G079-0663-018</t>
  </si>
  <si>
    <t>Intervento di delocalizzazione del depuratore Rivellino a Livorno: adeguamento trattamenti primari e nuova stazione di sollevamento verso nuovo depuratore</t>
  </si>
  <si>
    <t>MI_FOG-DEP02_05_1716</t>
  </si>
  <si>
    <t>G079-0663-019</t>
  </si>
  <si>
    <t>Intervento di delocalizzazione del depuratore Rivellino a Livorno: condotte fognaria di collegamento  da Via Cinta Esterna a Via Enriques  4 km tubazione dn 800 mm</t>
  </si>
  <si>
    <t>MI_FOG-DEP02_05_1743</t>
  </si>
  <si>
    <t>G079-0663-020</t>
  </si>
  <si>
    <t>Intervento di delocalizzazione del depuratore Rivellino a Livorno: acquisto terreni AP e recupero capannoni</t>
  </si>
  <si>
    <t>MI_FOG-DEP02_05_1744</t>
  </si>
  <si>
    <t>G079-0663-021</t>
  </si>
  <si>
    <t>Intervento di delocalizzazione del depuratore Rivellino a Livorno: spostamento linea fanghi - fase 3</t>
  </si>
  <si>
    <t>MI_FOG-DEP02_05_1784</t>
  </si>
  <si>
    <t>G079-0663-022</t>
  </si>
  <si>
    <t>PNRR 1.1 - Progetto di adeguamento della linea fanghi del Depuratore di Livorno con l'implementazione del progetto di codigestione anaerobica di fanghi di supero e FORSU da raccolta differenziata per la produzione di digestato rinnovabile e biometano per autotrazione</t>
  </si>
  <si>
    <t>MI_FOG-DEP03</t>
  </si>
  <si>
    <t>Obblighi di estensione depurazione piccoli agglomerati minori 2000 AE</t>
  </si>
  <si>
    <t>MI_FOG-DEP03_05_0278</t>
  </si>
  <si>
    <t>G090-0658-000</t>
  </si>
  <si>
    <t xml:space="preserve">Lotto 03 - Completamento Fognatura di Saline di Volterra. PROGETTO VOLTERRA SUD. LOTTO III - SECONDO STRALCIO - Collegamento zona industriale al Nuovo depuratore di Saline di Volterra. </t>
  </si>
  <si>
    <t>MI_FOG-DEP03_05_0279</t>
  </si>
  <si>
    <t>G090-0657-000</t>
  </si>
  <si>
    <t xml:space="preserve">Lotto 03 - Completamento Fognatura di Saline di Volterra. Stralcio 01 - Nuovi collettori di collegamento della frazione di Saline al Nuovo depuratore di Saline di Volterra, località Cancellini. </t>
  </si>
  <si>
    <t>MI_FOG-DEP03_05_0282</t>
  </si>
  <si>
    <t>G083-0637-000</t>
  </si>
  <si>
    <t>Lotto 01 - Collegamento Guardistallo - Montescudaio e collettori al Depuratore.  LOTTO I. Stralcio 01: collegamento  rete di Guardistallo al nuovo depuratore e realizzazione nuove stazioni di sollevamento in Loc Renaio e in Via dei Mulini</t>
  </si>
  <si>
    <t>MI_FOG-DEP03_05_0283</t>
  </si>
  <si>
    <t>G083-0638-000</t>
  </si>
  <si>
    <t>Lotto 02 - Costruzione Depuratore a Fanghi Attivi. LOTTO II - Realizzazione dell'impianto di Depurazione  di Montescudaio (1100AE)</t>
  </si>
  <si>
    <t>MI_FOG-DEP03_05_0285</t>
  </si>
  <si>
    <t>G087-0641-000</t>
  </si>
  <si>
    <t>Nuovo depuratore a Castelnuovo V.C. Capoluogo: realizzazione impianto e collegamento idraulico della fognatura esistente</t>
  </si>
  <si>
    <t>MI_FOG-DEP03_05_0287</t>
  </si>
  <si>
    <t>G091-0642-000</t>
  </si>
  <si>
    <t>Lotto 02 - Costruzione Impianto di depurazione Radicondoli Capoluogo</t>
  </si>
  <si>
    <t>MI_FOG-DEP03_05_0288</t>
  </si>
  <si>
    <t>G088-0643-000</t>
  </si>
  <si>
    <t>Lotto 01 - Completamento rete fognaria Ponteginori. Stralcio 02 - Adeguamento della rete fognaria di Ponteginori</t>
  </si>
  <si>
    <t>MI_FOG-DEP03_05_0289</t>
  </si>
  <si>
    <t>G088-0644-000</t>
  </si>
  <si>
    <t>Lotto 02 - Collegamento rete fognaria di Ponteginori con il depuratore di Saline di Volterra</t>
  </si>
  <si>
    <t>MI_FOG-DEP03_05_0324</t>
  </si>
  <si>
    <t>G093-2677-000</t>
  </si>
  <si>
    <t>Lotto 05 - Realizzazione di trattamento appropriato condotta sottomarina di Pomonte</t>
  </si>
  <si>
    <t>MI_FOG-DEP03_05_0325</t>
  </si>
  <si>
    <t>G093-4567-000</t>
  </si>
  <si>
    <t>Lotto 09 - Collettamento di Colle D'Orano e La Guardia al depuratore Zanca - S.Andrea e relativi sollevamenti</t>
  </si>
  <si>
    <t>MI_FOG-DEP03_05_0326</t>
  </si>
  <si>
    <t>G093-2678-000</t>
  </si>
  <si>
    <t>Lotto 12 - Adeguamento degli scarichi inferiori a 2.000 A.E. tramite trattamenti appropriati. Stralcio 02 - Realizzazione trattamento appropriato in loc. Lido</t>
  </si>
  <si>
    <t>MI_FOG-DEP03_05_0327</t>
  </si>
  <si>
    <t>G093-2679-000</t>
  </si>
  <si>
    <t>Lotto 12 - Adeguamento degli scarichi inferiori a 2.000 A.E. tramite trattamenti appropriati. Stralcio 03 - Realizzazione trattamento appropriato in Loc. Naregno</t>
  </si>
  <si>
    <t>MI_FOG-DEP03_05_0328</t>
  </si>
  <si>
    <t>G093-2680-000</t>
  </si>
  <si>
    <t>Lotto 12 - Adeguamento degli scarichi inferiori a 2.000 A.E. tramite trattamenti appropriati. Stralcio 04 - Realizzazione nuovo impianto di depurazione a S.Andrea e collettamento della Loc. Zanca</t>
  </si>
  <si>
    <t>MI_FOG-DEP03_05_0330</t>
  </si>
  <si>
    <t>G096-4577-000</t>
  </si>
  <si>
    <t xml:space="preserve">Depuratore di Montecerboli-Larderello. DEP. MONTECERBOLI-LARDERELLO - LOTTO I COMPLETAMENTO RETE FOGNARIA DI MONTECERBOLI-LARDERELLO. Collettori di collegamento al Depuratore </t>
  </si>
  <si>
    <t>MI_FOG-DEP03_05_0402</t>
  </si>
  <si>
    <t>G073-5091-000</t>
  </si>
  <si>
    <t>Depuratore Pirolli Cavo - Adeguamento funzionale al DLgs 152/06 e ottimizzazione del processo</t>
  </si>
  <si>
    <t>MI_FOG-DEP03_05_0515</t>
  </si>
  <si>
    <t>G080-5310-000</t>
  </si>
  <si>
    <t>Lotto 05 - Depurazione Nugola. Stralcio 01. Collettamento scarichi fognari del depuratore Nugola Est al nuovo depuratore di Nugola Ovest</t>
  </si>
  <si>
    <t>MI_FOG-DEP03_05_0516</t>
  </si>
  <si>
    <t>G080-5311-000</t>
  </si>
  <si>
    <t>Lotto 05 - Depurazione Nugola. Stralcio 02. Realizzazione nuovo depuratore di Nugola Ovest</t>
  </si>
  <si>
    <t>MI_FOG-DEP03_05_0550</t>
  </si>
  <si>
    <t>G090-5327-000</t>
  </si>
  <si>
    <t>Lotto 02 - Costruzione Depuratori Volterra Sud e Saline di Volterra. Stralcio 03 - Nuovo depuratore Saline di Volterra</t>
  </si>
  <si>
    <t>MI_FOG-DEP03_05_0558</t>
  </si>
  <si>
    <t>G083-0637-001</t>
  </si>
  <si>
    <t>Lotto 01 - Collegamento Guardistallo - Montescudaio e collettori al Depuratore.  LOTTO I. Stralcio 02: collegamento rete di Montescudaio al nuovo depuratore e realizzazione nuove stazioni di sollevamento Chiusa Peri e SP 3 Comuni</t>
  </si>
  <si>
    <t>MI_FOG-DEP03_05_0676</t>
  </si>
  <si>
    <t>G073-5404-000</t>
  </si>
  <si>
    <t>Realizzazione di trattamento appropriato a servizio di Procchio (Marciana)</t>
  </si>
  <si>
    <t>MI_FOG-DEP03_05_0677</t>
  </si>
  <si>
    <t>G073-5405-000</t>
  </si>
  <si>
    <t>Depuratore di Fetovaia (Campo nell'Elba)  - Adeguamento funzionale al DLgs 152/06 e ottimizzazione del processo</t>
  </si>
  <si>
    <t>MI_FOG-DEP03_05_0998</t>
  </si>
  <si>
    <t>G068-5525-004</t>
  </si>
  <si>
    <t>Condotta sottomarina Seccheto: inserimento trattamento appropriato</t>
  </si>
  <si>
    <t>MI_FOG-DEP03_05_1147</t>
  </si>
  <si>
    <t>G083-0638-001</t>
  </si>
  <si>
    <t>Lotto 02 - Costruzione Depuratore a Fanghi Attivi. LOTTO II - Realizzazione dell'impianto di Depurazione  di Guardistallo (1700AE)</t>
  </si>
  <si>
    <t>MI_FOG-DEP03_05_1769</t>
  </si>
  <si>
    <t>G087-0641-001</t>
  </si>
  <si>
    <t>Nuovo depuratore a Castelnuovo V.C. Capoluogo: opere sul sistema  fognario per la eliminazione delle interferenze e per la riduzione della presenza di acque di scorrimento superficiale dal reticolo fognario esistente</t>
  </si>
  <si>
    <t>MI_FOG-DEP03_05_1770</t>
  </si>
  <si>
    <t>G096-4577-001</t>
  </si>
  <si>
    <t>Depuratore di Montecerboli-Larderello. Investimenti per la presa in carico e l’avvio del depuratore di Larderello realizzato da Enel ai fini del collettamento della frazione di Montecerboli</t>
  </si>
  <si>
    <t>MI_FOG-DEP03_05_1771</t>
  </si>
  <si>
    <t>G096-4577-002</t>
  </si>
  <si>
    <t>Depuratore di Montecerboli-Larderello. 
Completamento della separazione rete fognaria Larderello ed allaccio al nuovo depuratore di Larderello (ex ENEL)</t>
  </si>
  <si>
    <t>MI_FOG-DEP04</t>
  </si>
  <si>
    <t>Estensione fognatura/depurazione (nuclei non serviti o parzialmente serviti)</t>
  </si>
  <si>
    <t>MI_FOG-DEP04_05_1738</t>
  </si>
  <si>
    <t>G093-5656-001</t>
  </si>
  <si>
    <t>Nuovo depuratore a Marciana Marina</t>
  </si>
  <si>
    <t>MI_FOG-DEP05</t>
  </si>
  <si>
    <t>Manutenzione straordinaria / Sostituzione condotte fognatura</t>
  </si>
  <si>
    <t>MI_FOG-DEP05_05_0294</t>
  </si>
  <si>
    <t>G082-4063-000</t>
  </si>
  <si>
    <t>Lotto 02 - Adeguamento funzionale rete di Cecina Capoluogo. Stralcio 03 - Superamento rischio idraulico  - Adeguamento Sottopasso Ferroviario del Fosso della Latta</t>
  </si>
  <si>
    <t>MI_FOG-DEP05_05_1119</t>
  </si>
  <si>
    <t>G053-5579-000</t>
  </si>
  <si>
    <t>Depuratore di Acquari (Suvereto): intervento di ristrutturazione dell'impianto</t>
  </si>
  <si>
    <t>MI_FOG-DEP05_05_1485</t>
  </si>
  <si>
    <t>G079-4185-008</t>
  </si>
  <si>
    <t>Separazione reti ed eliminazione acque parassite</t>
  </si>
  <si>
    <t>MI_FOG-DEP05_05_1752</t>
  </si>
  <si>
    <t>G059-5036-014</t>
  </si>
  <si>
    <t>Livello ottimale di sostituzione, rinnovamento e potenziamento reti e impianti fognari</t>
  </si>
  <si>
    <t>MI_FOG-DEP06</t>
  </si>
  <si>
    <t>Manutenzione straordinaria / Sostituzione impianti fognatura</t>
  </si>
  <si>
    <t>MI_FOG-DEP06_05_0655</t>
  </si>
  <si>
    <t>G090-0652-001</t>
  </si>
  <si>
    <t>Lotto 01 -  Completamento Fognature di Volterra. Stralcio 04 - Realizzazione di Sfioratore di piena a monte dell'ingresso al Depuratore Volterra Nord.</t>
  </si>
  <si>
    <t>MI_FOG-DEP07</t>
  </si>
  <si>
    <t>Manutenzione straordinaria / Sostituzione depuratori</t>
  </si>
  <si>
    <t>MI_FOG-DEP07_05_0365</t>
  </si>
  <si>
    <t>G070-0470-000</t>
  </si>
  <si>
    <t>Depuratore di Cecina - Adeguamento funzionale e ottimizzazione del processo e del controllo, compreso filtrococlee</t>
  </si>
  <si>
    <t>MI_FOG-DEP07_05_0366</t>
  </si>
  <si>
    <t>G070-5051-000</t>
  </si>
  <si>
    <t>Depurazione di Bibbona - Adeguamento funzionale al DLgs 152/06 e ottimizzazione del processo.</t>
  </si>
  <si>
    <t>MI_FOG-DEP07_05_0959</t>
  </si>
  <si>
    <t>G075-5199-006</t>
  </si>
  <si>
    <t>Depuratore di Cecina La Cecinella. Manutenzione straordinaria dei digestori anaerobici parti edili e tubazioni ed altre opere per riduzione fanghi</t>
  </si>
  <si>
    <t>MI_FOG-DEP07_05_1487</t>
  </si>
  <si>
    <t>G053-0661-003</t>
  </si>
  <si>
    <t>Lotto 01 - DORSALE CORNIA INDUSTRIALE - Colleg. dep. Campo alla Croce - Industrie Lucchini. Stralcio 05 - Adeguamento Depuratore di Campo Alla Croce. FASE 2 nuovo comparto terziario</t>
  </si>
  <si>
    <t>MI_FOG-DEP07_05_1749</t>
  </si>
  <si>
    <t>G069-5050-006</t>
  </si>
  <si>
    <t>Produzione di biometano da biogas da depurazione civile (digestori anaerobici) a fini cogenerativi e/o per autotrasporto nei comuni di Livorno e Cecina</t>
  </si>
  <si>
    <t>MI_FOG-DEP07_05_1753</t>
  </si>
  <si>
    <t>G069-5050-007</t>
  </si>
  <si>
    <t>Livello ottimale di rinnovamento e potenziamento impianti di depurazione</t>
  </si>
  <si>
    <t>MI_FOG-DEP07_05_1791</t>
  </si>
  <si>
    <t>G082-5669-000</t>
  </si>
  <si>
    <t>PNRR 1.1 - PROGETTO HUB FANGHI CECINA - BIBBONA. SECONDA FASE</t>
  </si>
  <si>
    <t>MI_FOG-DEP07_05_1832</t>
  </si>
  <si>
    <t>G082-5669-001</t>
  </si>
  <si>
    <t>PROGETTO HUB FANGHI CECINA - BIBBONA. PRIMA FASE</t>
  </si>
  <si>
    <t>MI_SII01</t>
  </si>
  <si>
    <t>Beni strumentali e di impresa</t>
  </si>
  <si>
    <t>MI_SII01_05_1486</t>
  </si>
  <si>
    <t>G205-5379-001</t>
  </si>
  <si>
    <t>Adeguamento impianti di depurazione e piattaforma percolati in Loc. Lentisco (Campo nell'Elba) (Realizzazione di trattamento percolati di discarica e altri rifiuti industriali comprensivo anche di investimenti sul sistema di compostaggio per riuso fanghi di origine civile)</t>
  </si>
  <si>
    <t>MI_SII01_05_1488</t>
  </si>
  <si>
    <t>G139-5035-006</t>
  </si>
  <si>
    <t>Intervento di rewamping della piattaforma di Paduletta</t>
  </si>
  <si>
    <t>MI_SII01_05_1745</t>
  </si>
  <si>
    <t>G134-0328-002</t>
  </si>
  <si>
    <t xml:space="preserve">REVAMPING IMPIANTO DI POSTRATTAMENTO ACQUE REFLUE  ARETUSA PER UTILIZZO COME ACQUA INDUSTRIALE PER LO STABILIMENTO SOLVAY </t>
  </si>
  <si>
    <t>MI_SII01_05_1810</t>
  </si>
  <si>
    <t>G184-5480-002</t>
  </si>
  <si>
    <t>PNRR 4.2 Studio di fattibilità e progettazione definitiva/esecutiva per la copertura dell'Isola d'Elba con la rete LoRaWAN</t>
  </si>
  <si>
    <t>MI_SII01_05_1814</t>
  </si>
  <si>
    <t>G129-0699-013</t>
  </si>
  <si>
    <t>PNRR 4.2 Implementazione GIS e modellistica matematica di reti idriche. Affinamento dei dati GIS, calibrazione di dettaglio dei modelli matematici, bilanci idrici.</t>
  </si>
  <si>
    <t>MI_SII01_05_1815</t>
  </si>
  <si>
    <t>G129-0699-014</t>
  </si>
  <si>
    <t>PNRR 4.2. Modellistica matematica di reti idriche. Calibrazione di dettaglio dei modelli matematici, bilanci idrici.</t>
  </si>
  <si>
    <t>MI_SII01_05_1816</t>
  </si>
  <si>
    <t>G129-0699-015</t>
  </si>
  <si>
    <t xml:space="preserve">PNRR 4.2. Implementazione GIS. Campagna di rilievo della rete di distribuzione fino al dettaglio della presa comprensivi di pozzetti ed organi di manovra. </t>
  </si>
  <si>
    <t>MI_SII01_05_1817</t>
  </si>
  <si>
    <t>G129-0699-016</t>
  </si>
  <si>
    <t xml:space="preserve">PNRR 4.2. Asset Management. Affinamento del dato Gis attraverso l'implementazione di informazioni attraverso SW DSS, implementazione dei modelli matematici, indicazione degli interventi prioritari. Acquisto con formazione del SW </t>
  </si>
  <si>
    <t>MI_SII01_05_1845</t>
  </si>
  <si>
    <t>G053-0661-004</t>
  </si>
  <si>
    <t>Lotto 01 - DORSALE CORNIA INDUSTRIALE - Colleg. dep. Campo alla Croce - Industrie Lucchini. Stralcio 05 - Adeguamento Depuratore di Campo Alla Croce FASE 3 Riconversione acquedotto Cornia Industriale, collegamenti idraulici con lago del Molino e acquedotto irriguo di San Bartolo</t>
  </si>
  <si>
    <t>MI_SII03</t>
  </si>
  <si>
    <t>Risparmio energetico</t>
  </si>
  <si>
    <t>MI_SII03_05_0316</t>
  </si>
  <si>
    <t>G092-0812-000</t>
  </si>
  <si>
    <t>Lotto 03 - Potenziamento Depuratore Le Ferriere a Piombino. Stralcio 03 -  Adeguamento impianto di depurazione de Le Ferriere al D.Lgs 152/99 e s.m.</t>
  </si>
  <si>
    <t>Prevista conclusione al 31/12/23 SI/NO (1/0)</t>
  </si>
  <si>
    <t>SAL al 31/12/2023</t>
  </si>
  <si>
    <t>Concluso al 31/12/2023 SI/NO (1/0)</t>
  </si>
  <si>
    <t>Costo totale</t>
  </si>
  <si>
    <t>Speso al 31/12/23</t>
  </si>
  <si>
    <t>Note gestore consuntivo 2023</t>
  </si>
  <si>
    <t>In esercizio</t>
  </si>
  <si>
    <t>In corso</t>
  </si>
  <si>
    <t>In progettazione</t>
  </si>
  <si>
    <t>Lavori affidati con Accordo Quadro stipulato il 16/3/2022- Contratto attuativo da attivare al completamento della progettazione. Progettazione sospesa a causa di problematiche con le ditte proprietarie dell'area già espropriate. Richiesto intervento della prefettura.</t>
  </si>
  <si>
    <t>In gara</t>
  </si>
  <si>
    <t>Lavori affidati con Accordo Quadro stipulato il 16/3/2022- Contratto attuativo stipulato. Consegna dei lavori prevista nel 2024</t>
  </si>
  <si>
    <t>Lavori affidati con Accordo Quadro stipulato il 16/3/2022- Contratto attuativo in corso di stipulazione. Consegna dei lavori prevista nel 2024</t>
  </si>
  <si>
    <t>Lavori affidati con Accordo Quadro stipulato il 16/3/2022- Contratto attuativo in corso di stipulazione. Consegna lavori prevista nel 2024</t>
  </si>
  <si>
    <t>Lavori affidati con Accordo Quadro stipulato il 16/3/2022-Contratto attuativo del 15/11/2022</t>
  </si>
  <si>
    <t>Non iniziato</t>
  </si>
  <si>
    <t>Richieste AIT</t>
  </si>
  <si>
    <t>nessuna</t>
  </si>
  <si>
    <t>nessuna - terminato pre 2020 in PDI 2020-2023 per contributi</t>
  </si>
  <si>
    <t>E' stata cambiata la denominazione [nel PdI 24-25] in quanto per esigenze di dettaglio nel DBI è stato necessario distinguere i due pozzi (vedi codice G006-5631-013). L'intervento entrerà in esercizio al termine del collegamento con la rete di adduzione (G006-5631-007).
La descrizione dell'intervento è stata modificata come segue [nel PdI 24-25]: «PIANO SOLVAY LOTTO 3.1: Realizzazioni pozzi Perpetua. Completamento elettromeccanico pozzo S. Perpetua 1».
L'opera è entrata in esercizio nel 2023 ed è stata inserita per la prima volta nel DBI 2023, pertanto non è presente nel DBI 2022 (a-1).</t>
  </si>
  <si>
    <t>L'intervento programmato nel PdI 2022-23 e oggetto di controllo a progetto prevedeva gli interventi su entrambi i pozzi (Perpetua 1 e Perpetua 2). Pertanto, al di là della suddivisione in due interventi diversi all'interno del nuovo PdI 2024-25, il controllo a progetto attuale deve riferirsi all'intervento (complessivo) originariamente previsto. Di conseguenza si chiede al gestore di comunicare il costo totale e lo speso al 31/12/2023 dei due interventi (di cui quello sul pozzo Perpetua 2 non terminato al 31/12/23) così da consentire ad AIT il calcolo della penale.</t>
  </si>
  <si>
    <t>Si richiede l'invio di documentazione che comprovi la messa in esercizio delle opere entro il 31/12/2023</t>
  </si>
  <si>
    <t>PdI 2022
macro-ind 
QT</t>
  </si>
  <si>
    <t>M2</t>
  </si>
  <si>
    <t>M3</t>
  </si>
  <si>
    <t>M1</t>
  </si>
  <si>
    <t>Preq3</t>
  </si>
  <si>
    <t>M6</t>
  </si>
  <si>
    <t>M5</t>
  </si>
  <si>
    <t>M4a</t>
  </si>
  <si>
    <t>Altro</t>
  </si>
  <si>
    <t>I CRE inviati dal gestore risultano parziali in quanto attestanti la conclusione dei lavori all'anno 2021, ma dai consuntivi annuali l'intervento risulta essere stato proseguito anche nelle annualità successive al 2021, pertanto si ritiene il riscontro del gestore non esaustivo e si conferma la penale.</t>
  </si>
  <si>
    <t>Si conferma la penale in quanto le motivazioni di mancata conclusione dell'intervento non possono essere considerate come cause di forza maggiore</t>
  </si>
  <si>
    <t>Stante le motivazioni contenute nella Delibera GRT n. 1568 del 18/12/2023 che ha concesso la proroga per la conclusione degli interventi dell'Accmin2000, si ritiene di non penalizzare per la mancata conclusione entro il 2023</t>
  </si>
  <si>
    <t>Il verbale di ultimazione lavori trasmesso dal gestore riguarda il solo intervento di sostituzione tubazioni ossidazione per totali euro 88.600 non coerente con il costo complessivo dell'intervento MI_FOG-DEP07_05_0366 superiore a 800.000 euro, e il CRE trasmesso dal gestore è relativo al depuratore di Cecina, non di Bibbona. Si ritiene il riscontro del gestore non esaustivo e si conferma la penale.</t>
  </si>
  <si>
    <t>PdI 2022-23</t>
  </si>
  <si>
    <t>Proposta penali da AIT al gestore prot. AIT 4145/2025</t>
  </si>
  <si>
    <t>Risposte/Controdeduzioni gestore prot. AIT 5156/2025</t>
  </si>
  <si>
    <t>Proposta penali al DG AIT</t>
  </si>
  <si>
    <t>Osservazioni AIT post risposte gestore</t>
  </si>
  <si>
    <t>Proposta penale al DG
(€)</t>
  </si>
  <si>
    <t>Intervento non sottoposto a controllo - non prevista conclsuione al 31/12/23</t>
  </si>
  <si>
    <t>In esercizio al 31/12/23 - Nessuna richiesta AIT al gestore</t>
  </si>
  <si>
    <t>In esercizio al 31/12/23 - Documentazione attestante trasmessa dal gestore</t>
  </si>
  <si>
    <t>Intervento programmato nel PdI 2022-23 concluso</t>
  </si>
  <si>
    <t>PENALE comunicata al gestore
(€)</t>
  </si>
  <si>
    <t>Riscontro GESTORE</t>
  </si>
  <si>
    <t>Proposta AIT al DG (€)</t>
  </si>
  <si>
    <t xml:space="preserve">Calcolo penale pre-controdeduzioni del gestore (prot. AIT 4145/2025) (€) </t>
  </si>
  <si>
    <t>La documentazione richiesta è allegata alle controdeduzioni (vedi file nella cartella Allegato 1 - MI_ACQ03_05_1498).</t>
  </si>
  <si>
    <r>
      <rPr>
        <b/>
        <sz val="9"/>
        <rFont val="Calibri"/>
        <family val="2"/>
        <scheme val="minor"/>
      </rPr>
      <t>RISPOSTA A RICHIESTA AIT</t>
    </r>
    <r>
      <rPr>
        <sz val="9"/>
        <rFont val="Calibri"/>
        <family val="2"/>
        <scheme val="minor"/>
      </rPr>
      <t xml:space="preserve">
Nel PdI approvato nel 2022 il costo totale del codice intervento MI_ACQ03_05_1503  era pari a € 109.190,75. Nel Consuntivo 2023 il valore complessivo è stato aggiornato come somma di 2 interventi (MI_ACQ03_05_1503+MI_ACQ03_05_1886) per un valore totale di € 268.758,45. Lo speso complessivamente al 31/12/2023 risulta essere € 50.983,74. Tali valori sono stati riportati nelle colonne J e K e di conseguenza è stato calcolato il valore ipotetico della relativa penale nella colonna O che risulta pari a € 6.533.
</t>
    </r>
    <r>
      <rPr>
        <b/>
        <sz val="9"/>
        <rFont val="Calibri"/>
        <family val="2"/>
        <scheme val="minor"/>
      </rPr>
      <t xml:space="preserve">
CONTRODEDUZIONI ASA
</t>
    </r>
    <r>
      <rPr>
        <sz val="9"/>
        <rFont val="Calibri"/>
        <family val="2"/>
        <scheme val="minor"/>
      </rPr>
      <t xml:space="preserve">Il progetto non si è concluso entro il termine previsto per i seguenti motivi:
1) per ritardi nella fornitura elettrica da parte di ENEL, 
2) per la necessità di programmare oltre all'attraversamento TOC del fiume Cecina anche una nuova TOC sulla SS 68 per evitare interferenze con le tubazioni Solvay della Salamoia. 
</t>
    </r>
    <r>
      <rPr>
        <b/>
        <sz val="9"/>
        <rFont val="Calibri"/>
        <family val="2"/>
        <scheme val="minor"/>
      </rPr>
      <t>Per i suddetti motivi, non imputabili ad ASA, si chiede che la penale ipotetica sopra indicata sia annullata.</t>
    </r>
    <r>
      <rPr>
        <sz val="9"/>
        <rFont val="Calibri"/>
        <family val="2"/>
        <scheme val="minor"/>
      </rPr>
      <t xml:space="preserve">
Si segnala inoltre che il progetto si concluderà presumibilmente entro il 2025 in quanto una serie di opere accessorie hanno subito danni in occasione dell'alluvione del fiume Cecina dell'ottobre 2024. Rimangono da ricostruire parte della strada di accesso, circa 100 m della tubazione di spinta, la recinzione e i basamenti dei quadri elettrici.</t>
    </r>
  </si>
  <si>
    <r>
      <rPr>
        <b/>
        <sz val="9"/>
        <rFont val="Calibri"/>
        <family val="2"/>
        <scheme val="minor"/>
      </rPr>
      <t>CONTRODEDUZIONI ASA</t>
    </r>
    <r>
      <rPr>
        <sz val="9"/>
        <rFont val="Calibri"/>
        <family val="2"/>
        <scheme val="minor"/>
      </rPr>
      <t xml:space="preserve">
Il rallentamento registrato sul completamento dei pozzi Santa Perpetua (vedi interventi MI_ACQ03_05_1503 e MI_ACQ03_05_1886) ha comportato una diversa programmazione dei lavori del loro collegamento idraulico alla rete che comprende anche gli attraversamenti no dig del fiume Cecina, della ferrovia e della SS68 (MI_ACQ03_05_1504). Inoltre tale rallentamento si è reso necessario anche per dare priorità in termini di impegni tecnici e finanziari alle scadenze improrogabili dei progetti PNRR e dell'APQ sotto i 2000AE (per la quota parte realizzata entro i termini). Per questo i lavori sono stati affidati ed iniziati nel 2023, ma poi sospesi nel 2024. 
</t>
    </r>
    <r>
      <rPr>
        <b/>
        <sz val="9"/>
        <rFont val="Calibri"/>
        <family val="2"/>
        <scheme val="minor"/>
      </rPr>
      <t>Per tali motivi, non imputabili ad ASA, si chiede l'annullamento della penale.</t>
    </r>
  </si>
  <si>
    <r>
      <rPr>
        <b/>
        <sz val="9"/>
        <rFont val="Calibri"/>
        <family val="2"/>
        <scheme val="minor"/>
      </rPr>
      <t>CONTRODEDUZIONI ASA</t>
    </r>
    <r>
      <rPr>
        <sz val="9"/>
        <rFont val="Calibri"/>
        <family val="2"/>
        <scheme val="minor"/>
      </rPr>
      <t xml:space="preserve">
Questo intervento del PIANO SOLVAY ha subito un rallentamento in quanto si è reso necessario impegnare tutte le risorse tecniche e finanziarie possibili sulle scadenze prioritarie dei progetti PNRR e APQ sotto i 2000AE (per la quota parte realizzata entro i termini). Questi lavori sono stati già affidati e sono stati già acquistati parte dei materiali, l'avvio del cantiere è stato riprogrammato nel successivo periodo regolatorio.
</t>
    </r>
    <r>
      <rPr>
        <b/>
        <sz val="9"/>
        <rFont val="Calibri"/>
        <family val="2"/>
        <scheme val="minor"/>
      </rPr>
      <t>Per tali motivi, non imputabili ad ASA, si chiede l'annullamento della penale.</t>
    </r>
  </si>
  <si>
    <r>
      <rPr>
        <b/>
        <sz val="9"/>
        <rFont val="Calibri"/>
        <family val="2"/>
        <scheme val="minor"/>
      </rPr>
      <t>CONTRODEDUZIONI ASA</t>
    </r>
    <r>
      <rPr>
        <sz val="9"/>
        <rFont val="Calibri"/>
        <family val="2"/>
        <scheme val="minor"/>
      </rPr>
      <t xml:space="preserve">
La progettazione è terminata nei tempi e rendicontata ad ARERA nei tempi previsti dal finanziamento, ossia entro il 2023 (vedi file nella cartella Allegato 2 - MI_ACQ03_05_1685). Il costo totale indicato nel Consuntivo 2023, redatto nel giugno 2024, risulta aumentato rispetto a quello previsto nel PdI approvato nel 2022, per tenere conto degli incarichi e delle attività fatte nel 2024 per una possibile candidatura al PNISSI. Si tratta in sostanza di un'integrazione progettuale che si sarebbe dovuta rappresentare con un codice intervento a parte e che per mero errore materiale è stata associata all'intervento MI_ACQ03_05_1685.
</t>
    </r>
    <r>
      <rPr>
        <b/>
        <sz val="9"/>
        <rFont val="Calibri"/>
        <family val="2"/>
        <scheme val="minor"/>
      </rPr>
      <t>Per quanto sopra esposto si chiede l'annullamento della penale</t>
    </r>
    <r>
      <rPr>
        <sz val="9"/>
        <rFont val="Calibri"/>
        <family val="2"/>
        <scheme val="minor"/>
      </rPr>
      <t>.</t>
    </r>
  </si>
  <si>
    <t>La documentazione richiesta è allegata alle controdeduzioni (vedi file nella cartella Allegato 3 - MI_FOG-DEP03_05_0278).</t>
  </si>
  <si>
    <r>
      <rPr>
        <b/>
        <sz val="9"/>
        <rFont val="Calibri"/>
        <family val="2"/>
        <scheme val="minor"/>
      </rPr>
      <t>CONTRODEDUZIONI ASA</t>
    </r>
    <r>
      <rPr>
        <sz val="9"/>
        <rFont val="Calibri"/>
        <family val="2"/>
        <scheme val="minor"/>
      </rPr>
      <t xml:space="preserve">
</t>
    </r>
    <r>
      <rPr>
        <b/>
        <i/>
        <sz val="9"/>
        <rFont val="Calibri"/>
        <family val="2"/>
        <scheme val="minor"/>
      </rPr>
      <t>Premessa valida per tutti gli interventi connessi al macro-indicatore M6</t>
    </r>
    <r>
      <rPr>
        <sz val="9"/>
        <rFont val="Calibri"/>
        <family val="2"/>
        <scheme val="minor"/>
      </rPr>
      <t xml:space="preserve">
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
</t>
    </r>
    <r>
      <rPr>
        <b/>
        <i/>
        <sz val="9"/>
        <rFont val="Calibri"/>
        <family val="2"/>
        <scheme val="minor"/>
      </rPr>
      <t>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 xml:space="preserve">Per quanto riguarda nello specifico l'intervento MI_FOG-DEP03_05_0282, </t>
    </r>
    <r>
      <rPr>
        <sz val="9"/>
        <rFont val="Calibri"/>
        <family val="2"/>
        <scheme val="minor"/>
      </rPr>
      <t xml:space="preserve">il rallentamento dei lavori che non ha consentito il rispetto della scadenza è stato causato dal Comune di Guardistallo che ha ritardato la definizione del progetto esecutivo della platea di fondazione dell'area polifuzionale annessa al depuratore.  Si è inoltre dovuto gestire la conseguente interferenza con una linea fognaria che è stato necessario deviare. 
</t>
    </r>
    <r>
      <rPr>
        <b/>
        <sz val="9"/>
        <rFont val="Calibri"/>
        <family val="2"/>
        <scheme val="minor"/>
      </rPr>
      <t xml:space="preserve">Per i suddetti motivi, in via prioritaria quelli connessi a M6 ed in subordine quelli relativi all'APQ sotto i 2000AE e quelli specifici per l'intervento in questione, si chiede l'annullamento della penale.
</t>
    </r>
    <r>
      <rPr>
        <sz val="9"/>
        <rFont val="Calibri"/>
        <family val="2"/>
        <scheme val="minor"/>
      </rPr>
      <t xml:space="preserve">Si evidenzia comunque che l'intervento risulta realizzato circa al 95% nel 2023 e concluso nel 2024. </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</si>
  <si>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MI_FOG-DEP03_05_0324</t>
    </r>
    <r>
      <rPr>
        <sz val="9"/>
        <rFont val="Calibri"/>
        <family val="2"/>
        <scheme val="minor"/>
      </rPr>
      <t xml:space="preserve">, si sono rilevati ritardi rispetto alla programmazione originaria anche per i seguenti motivi.
1) Richiesta da parte del Comune di Marciana di modifica dell'area inizialmente prevista (parcheggio pubblico) con progettazione già sviluppata. E' stato necessario individuare una nuova area idonea localizzata nel territorio del comune di Campo nell'Elba e prevedere un esproprio dei terreni privati.
2) Impossibilità temporanea per l’immissione in possesso delle aree private nel 2023. E' stata fatta comunicazione al Prefetto di quando accaduto per supportarci nell’azione. L’immissione in possesso è necessaria per la progettazione esecutiva. 
Al momento il prefetto non ha dato riscontro alla nostra richiesta, pertanto la situazione di stallo permane non essendo possibile entrare nelle aree espropriate per procedere con rilievi ed indagini geologiche, attività indispensabile per la progettazione eseciutiva dell'opera. Visto il permanere di questa situazione non è possibile fare una programmazione delle attività.
Si evidenzia inoltre che il progetto definitivo dell'intervento è stato approvato con Decreto DG AIT n. 124 del 13/09/2023.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</si>
  <si>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 xml:space="preserve">CONTRODEDUZIONI ASA
</t>
    </r>
    <r>
      <rPr>
        <b/>
        <i/>
        <sz val="9"/>
        <rFont val="Calibri"/>
        <family val="2"/>
        <scheme val="minor"/>
      </rPr>
      <t>Premessa valida per tutti gli interventi connessi al macro-indicatore M6</t>
    </r>
    <r>
      <rPr>
        <b/>
        <sz val="9"/>
        <rFont val="Calibri"/>
        <family val="2"/>
        <scheme val="minor"/>
      </rPr>
      <t xml:space="preserve">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sz val="9"/>
        <rFont val="Calibri"/>
        <family val="2"/>
        <scheme val="minor"/>
      </rPr>
      <t xml:space="preserve">
</t>
    </r>
    <r>
      <rPr>
        <sz val="9"/>
        <rFont val="Calibri"/>
        <family val="2"/>
        <scheme val="minor"/>
      </rPr>
      <t xml:space="preserve">
</t>
    </r>
    <r>
      <rPr>
        <b/>
        <i/>
        <sz val="9"/>
        <rFont val="Calibri"/>
        <family val="2"/>
        <scheme val="minor"/>
      </rPr>
      <t>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MI_FOG-DEP03_05_0326</t>
    </r>
    <r>
      <rPr>
        <sz val="9"/>
        <rFont val="Calibri"/>
        <family val="2"/>
        <scheme val="minor"/>
      </rPr>
      <t xml:space="preserve">, si sono rilevati ritardi rispetto alla programmazione originaria anche per i seguenti motivi.
1) Lavori affidati in AQ ma consegnati solo a fine 2024 e attualmente in corso. Programmazione dei lavori rimandata perchè interferenti con il cantiere delle opere marittime del dissalatore di MOLA.
</t>
    </r>
    <r>
      <rPr>
        <b/>
        <sz val="9"/>
        <rFont val="Calibri"/>
        <family val="2"/>
        <scheme val="minor"/>
      </rPr>
      <t>Per i suddetti motivi,  quelli connessi a M6, all'APQ sotto i 2000AE e quelli specifici per l'intervento in questione, tutti non dipendenti dalla volontà di ASA,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</si>
  <si>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MI_FOG-DEP03_05_0324</t>
    </r>
    <r>
      <rPr>
        <sz val="9"/>
        <rFont val="Calibri"/>
        <family val="2"/>
        <scheme val="minor"/>
      </rPr>
      <t xml:space="preserve">, si sono rilevati ritardi rispetto alla programmazione originaria anche per i seguenti motivi.
1) Allungamento dei tempi autorizzativi per l'approvazione della variante urbanistica a valle del chiarimento delle competenze tra Ente Parco e Amministrazioni locali. Al 30/09/2023 la progettazione esecutiva è stata completata ed è stato avviato l'iter di affidamento del contratto attuativo (Lavori in Accordo Quadro già affidato). 
2) Limitazione dei tempi in cui si può lavorare all’isola d’Elba, in quanto il cantiere interferisce con zone a mare dove sono presenti attività ricettive turistiche. 
Si evidenzia inoltre che l'autorizzazione provvisoria è stata prorogata al 31/12/2025 con D.D. n.27620 del 29/12/2023.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</si>
  <si>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MI_FOG-DEP03_05_0328</t>
    </r>
    <r>
      <rPr>
        <sz val="9"/>
        <rFont val="Calibri"/>
        <family val="2"/>
        <scheme val="minor"/>
      </rPr>
      <t xml:space="preserve">, si sono rilevati ritardi rispetto alla programmazione originaria anche per i seguenti motivi.
La fattibilità tecnico economica dell'intervento è critica per gli elevati costi del lungo collettamento che interessa strade provinciali. Necessaria la rimodulazione del progetto in funzione  di soluzioni di trattamento in loco diverse dalla soluzione prevista originariamente  (collettamento verso S.Andrea), vista anche la modesta utenza servita. 
E' in corso  la redazione del DOCFAP per l'analisi delle soluzioni alternative. Proroga al 2026 per termine dei lavori
Si evidenzia inoltre che l'autorizzazione provvisoria è stata prorogata al 31/12/2025 con D.D. n.27688 del 29/12/2023.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</si>
  <si>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MI_FOG-DEP03_05_0330</t>
    </r>
    <r>
      <rPr>
        <sz val="9"/>
        <rFont val="Calibri"/>
        <family val="2"/>
        <scheme val="minor"/>
      </rPr>
      <t xml:space="preserve">, si sono rilevati ritardi rispetto alla programmazione originaria anche per i seguenti motivi.
La progettazione ha subito dei rallentamenti per la necessaria progettazione e realizzazione di una nuova strada di accesso alla stazione di sollevamento di rilancio a Larderello. Progetto esecutivo concluso e lavori affidati con contratto attuativo in Accordo Quadro. E' in corso l'attività di bonifica bellica al termine della quale potranno iniziare i lavori. La messa in esercizio sarà possibile solo a seguito del termine dei lavori del Depuratore di Larderello.  
Si evidenzia inoltre che il progetto definitivo dell'intervento è stato approvato con Decreto DG AIT n. 113 del 27/07/2023 e che l'autorizzazione provvisoria è stata prorogata al 31/12/2025 con D.D. n.12 del 02/01/2024.
</t>
    </r>
    <r>
      <rPr>
        <b/>
        <sz val="9"/>
        <rFont val="Calibri"/>
        <family val="2"/>
        <scheme val="minor"/>
      </rPr>
      <t>Per i suddetti motivi, quelli connessi a M6, all'APQ sotto i 2000AE e quelli specifici per l'intervento in questione, tutti non dipendenti dalla volontà di ASA,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</si>
  <si>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 xml:space="preserve">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
</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MI_FOG-DEP03_05_0402</t>
    </r>
    <r>
      <rPr>
        <sz val="9"/>
        <rFont val="Calibri"/>
        <family val="2"/>
        <scheme val="minor"/>
      </rPr>
      <t xml:space="preserve">, si sono rilevati ritardi rispetto alla programmazione originaria anche per i seguenti motivi.
1) I lavori sono stati affidati il 01/06/2023. Vista la limitazione dei tempi in cui si può lavorare all’isola d’Elba, in quanto il cantiere interferisce con zone a mare dove sono presenti attività ricettive turistiche, i lavori dovevano avere inizio ad Ottobre 2023. Tuttavia la consegna dei lavori è slittata per la necessità di eseguire la caratterizzazione delle terre e rocce da scavo.
2) Dalla caratterizzazione delle rocce e terre da scavo nel sito dove è previsto il trattamento appropriato è risultata una contaminazione da Arsenico. Questo ha comportato  la necessità di apertura del Sisbon. Arpat non ha ritenuto la contaminazione dovuta al sottofondo naturale e ha richiesto esecuzione di un progetto di messa in sicurezza permanete dell'area per poter procedere alla chiusura del Sibon. Il procedimento di autorizzazione all'esecuzione dei lavori con contestuale messa in sicurezza permanente non si è ancora concluso.
3) L'area dove è prevista la realizzazione del trattamento è stata espropriata (compresa regolare immissione in possesso). L'ex proprietario dell'area tuttavia nonostante numerosi solleciti non ha liberato l'area adibita a rimessaggio barche nei tempi richiesti. L'area è stata liberata e picchettata nell'estate del 2024.
Si provveduto ad una consegna parziale dei  dei lavori (relativi al collettamento e che non interessano le aree contaminate) nel Dicembre 2024.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</si>
  <si>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MI_FOG-DEP03_05_0558</t>
    </r>
    <r>
      <rPr>
        <sz val="9"/>
        <rFont val="Calibri"/>
        <family val="2"/>
        <scheme val="minor"/>
      </rPr>
      <t xml:space="preserve">, si evidenzia che l'intervento è stato realizzato al 95% nel 2023 e concluso nel 2024.
</t>
    </r>
    <r>
      <rPr>
        <b/>
        <sz val="9"/>
        <rFont val="Calibri"/>
        <family val="2"/>
        <scheme val="minor"/>
      </rPr>
      <t>Per i suddetti motivi, connessi a M6 e all'APQ sotto i 2000AE, tutti non dipendenti dalla volontà di ASA,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</si>
  <si>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MI_FOG-DEP03_05_0677</t>
    </r>
    <r>
      <rPr>
        <sz val="9"/>
        <rFont val="Calibri"/>
        <family val="2"/>
        <scheme val="minor"/>
      </rPr>
      <t xml:space="preserve">, si  si sono rilevati ritardi rispetto alla programmazione originaria anche per i seguenti motivi.
Limitazione dei tempi in cui si può lavorare all’isola d’Elba, in quanto il cantiere interferisce con zone a mare dove sono presenti attività ricettive turistiche.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</si>
  <si>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 xml:space="preserve">Premessa valida per tutti gli interventi connessi al macro-indicatore M6
</t>
    </r>
    <r>
      <rPr>
        <sz val="9"/>
        <rFont val="Calibri"/>
        <family val="2"/>
        <scheme val="minor"/>
      </rPr>
      <t>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t>
    </r>
    <r>
      <rPr>
        <b/>
        <i/>
        <sz val="9"/>
        <rFont val="Calibri"/>
        <family val="2"/>
        <scheme val="minor"/>
      </rPr>
      <t xml:space="preserve">
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MI_FOG-DEP03_05_1770</t>
    </r>
    <r>
      <rPr>
        <sz val="9"/>
        <rFont val="Calibri"/>
        <family val="2"/>
        <scheme val="minor"/>
      </rPr>
      <t xml:space="preserve">, si sono rilevati ritardi rispetto alla programmazione originaria anche per i seguenti motivi.
Il depuratore è stato realizzato da Enel. E' necessaria la progettazione e la realizzazione delle opere di adeguamento per poter permettere il collaudo dell'impianto, procedere all'allaccio della fognatura e all'attivazione del depuratore, nell'ambito della definizione della Convenzione tra ASA/Comune ed AIT per regolare la presa in carico del servizio di fognatura. La progettazione delle suddette opere si è conclusa. Previsto inizio dei lavori nel 2025 al termine dei lavori di collettamento Montecerboli-Larderello (MI_FOG-DEP03_05_0330), con affidamento all'impresa aggiudicataria di ques'ultimi.Fine lavori e collaudo entro il 2026. 
Si evidenzia inoltre che l'autorizzazione provvisoria è stata prorogata al 31/12/2025 con D.D. n.12 del 02/01/2024.
</t>
    </r>
    <r>
      <rPr>
        <b/>
        <sz val="9"/>
        <rFont val="Calibri"/>
        <family val="2"/>
        <scheme val="minor"/>
      </rPr>
      <t>Per i suddetti motivi, in via prioritaria quelli connessi a M6 ed in subordine quelli relativi all'APQ sotto i 2000AE e quelli specifici per l'intervento in questione,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</si>
  <si>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Premessa valida per tutti gli interventi relativi all'APQ sotto i 2000AE per i quali è stata ipotizzata una penale.</t>
    </r>
    <r>
      <rPr>
        <sz val="9"/>
        <rFont val="Calibri"/>
        <family val="2"/>
        <scheme val="minor"/>
      </rPr>
      <t xml:space="preserve">
Nell'ambito del monitoraggio dell'APQ sotto i 2000AE è stato costantemente segnalato da tutti i gestori toscani (anche nel corso del 2023) il ritardo dell'esecuzione degli interventi per cause non imputabili agli stessi. L'ipotesi di una variante del PdI è stata però subordinata all'aggiornamento dell'APQ da parte della RT secondo le modalità previste dallo stesso Accordo. Il percorso di aggiornamento dell'APQ si è concluso con la Delibera GRT n. 1568 del 18/12/2023 che ha approvato i nuovi termini di scadenza degli interventi. Nelle premesse della suddetta delibera la RT prende atto che "le motivazioni di tali ritardi sono principalmente riconducibili a ritardi nel rilascio di autorizzazioni e nulla osta, interferenze con altri interventi, revisione delle procedure di gara a causa dell’incremento dei costi delle materie prime, necessità di modifiche progettuali al fine di superare criticità sopravvenute". Da quanto sopra emerge chiaramente che i motivi del ritardo non sono imputabili ai gestore del SII e che la RT li ha riconosciuti validi per giustificare l'aggiornamento dell'APQ.
Le nuove scadenze dell'APQ sono state recepite nel PdI approvato nel 2024.
</t>
    </r>
    <r>
      <rPr>
        <b/>
        <i/>
        <sz val="9"/>
        <rFont val="Calibri"/>
        <family val="2"/>
        <scheme val="minor"/>
      </rPr>
      <t>Per quanto riguarda nello specifico l'intervento MI_FOG-DEP03_05_1771</t>
    </r>
    <r>
      <rPr>
        <sz val="9"/>
        <rFont val="Calibri"/>
        <family val="2"/>
        <scheme val="minor"/>
      </rPr>
      <t xml:space="preserve">, si sono rilevati ritardi rispetto alla programmazione originaria anche per i seguenti motivi.
Opera in parte già realizzata per conto del Comune di Pomarance, da completare allacci fognari sulla nuova rete separata. Al termine degli allacci sarà posibile la presa in consegna della fognatura nera da parte di ASA, previa definizione della Convenzione tra ASA/Comune ed AIT per regolare la presa in carico del servizio. L'iter di verifica delle utenze allacciate è in corso. A seguito delle verifiche e della presa in consegna sarà possibile allacciare la FN al depuratore una volta che quest'ultimo sarà adeguato e collaudato (entro il 2026).
Si evidenzia inoltre che l'autorizzazione provvisoria è stata prorogata al 31/12/2025 con D.D. n.12 del 02/01/2024.
</t>
    </r>
    <r>
      <rPr>
        <b/>
        <sz val="9"/>
        <rFont val="Calibri"/>
        <family val="2"/>
        <scheme val="minor"/>
      </rPr>
      <t>Per i suddetti motivi, sia quelli connessi all'APQ sotto i 2000AE che quelli specifici per l'intervento in questione, tutti non dipendenti dalla volontà di ASA, si chiede l'annullamento della penale.</t>
    </r>
  </si>
  <si>
    <r>
      <rPr>
        <b/>
        <sz val="9"/>
        <rFont val="Calibri"/>
        <family val="2"/>
        <scheme val="minor"/>
      </rPr>
      <t>CONTRODEDUZIONI ASA</t>
    </r>
    <r>
      <rPr>
        <sz val="9"/>
        <rFont val="Calibri"/>
        <family val="2"/>
        <scheme val="minor"/>
      </rPr>
      <t xml:space="preserve">
</t>
    </r>
    <r>
      <rPr>
        <b/>
        <i/>
        <sz val="9"/>
        <rFont val="Calibri"/>
        <family val="2"/>
        <scheme val="minor"/>
      </rPr>
      <t>Premessa valida per tutti gli interventi connessi al macro-indicatore M6</t>
    </r>
    <r>
      <rPr>
        <sz val="9"/>
        <rFont val="Calibri"/>
        <family val="2"/>
        <scheme val="minor"/>
      </rPr>
      <t xml:space="preserve">
La penale complessiva stimata da AIT per tutti gli interventi associati al macro-indicatore M6 risulta pari a € 112.906. Per tale macro-indicatore ASA è già stata penalizzata da ARERA nell'ambito del meccanismo incentivante della QT per un importo pari a € 226.432 con riferimento al biennio 2020-2021. L'ultimo periodo dell'art. 7 del DT prevede in questo caso che la penale per lo standard tecnico sia decurtata dall'eventuale penale ARERA sullo stesso macro-indicatore.
</t>
    </r>
    <r>
      <rPr>
        <b/>
        <sz val="9"/>
        <rFont val="Calibri"/>
        <family val="2"/>
        <scheme val="minor"/>
      </rPr>
      <t>Per quanto sopra esposto si chiede l'annullamento della penale.</t>
    </r>
  </si>
  <si>
    <r>
      <rPr>
        <b/>
        <sz val="9"/>
        <rFont val="Calibri"/>
        <family val="2"/>
        <scheme val="minor"/>
      </rPr>
      <t>CONTRODEDUZIONI ASA</t>
    </r>
    <r>
      <rPr>
        <sz val="9"/>
        <rFont val="Calibri"/>
        <family val="2"/>
        <scheme val="minor"/>
      </rPr>
      <t xml:space="preserve">
I lavori sono stati completati nei termini previsti, ossia entro il 31/12/2023 come risulta dalla documentazione in allegato. (vedi file nella cartella Allegato 4 - MI_FOG-DEP07_05_0366).
Lo Stato di avanzamento lavori indicato nel Consuntivo 2023 risulta non corretto in quanto l'importo speso nel 2024 rappresenta una coda finanziaria.
</t>
    </r>
    <r>
      <rPr>
        <b/>
        <sz val="9"/>
        <rFont val="Calibri"/>
        <family val="2"/>
        <scheme val="minor"/>
      </rPr>
      <t>Per quanto sopra esposto si chiede l'annullamento della penale</t>
    </r>
  </si>
  <si>
    <r>
      <rPr>
        <b/>
        <sz val="9"/>
        <rFont val="Calibri"/>
        <family val="2"/>
        <scheme val="minor"/>
      </rPr>
      <t>CONTRODEDUZIONI ASA</t>
    </r>
    <r>
      <rPr>
        <sz val="9"/>
        <rFont val="Calibri"/>
        <family val="2"/>
        <scheme val="minor"/>
      </rPr>
      <t xml:space="preserve">
I lavori si sono completati nei termini prevIsti, ossia entro il 31/12/2023 come risulta dalla documentazione in allegato. (vedi file nella cartella Allegato 5 - MI_FOG-DEP07_05_0959).
Lo Stato di avanzamento lavori indicato nel Consuntivo 2023 risulta non corretto in quanto l'importo speso nel 2024 rappresenta una coda finanziaria.
</t>
    </r>
    <r>
      <rPr>
        <b/>
        <sz val="9"/>
        <rFont val="Calibri"/>
        <family val="2"/>
        <scheme val="minor"/>
      </rPr>
      <t>Per quanto sopra esposto si chiede l'annullamento della penale</t>
    </r>
  </si>
  <si>
    <t>L’intervento non può ritenersi collegato all'obiettivo di miglioramento di  M6 essendo risultato il depuratore di Cecina adeguato in termini di qualità dell’acqua depurata nel quadriennio 2020-23 (per tale impianto non si registra alcuna non conformità da tab. 1/2 nel quadriennio 2020-23).</t>
  </si>
  <si>
    <t xml:space="preserve">Penale da ogglighi di comunicazione (2023) </t>
  </si>
  <si>
    <t>Penale ARERA RQTI (2023)</t>
  </si>
  <si>
    <t>Penale ARERA RQSII (2023)</t>
  </si>
  <si>
    <t>Penale da controllo a progetto (2023)</t>
  </si>
  <si>
    <t>Penale totale 2023</t>
  </si>
  <si>
    <t>Limite 2% VRG (2023)</t>
  </si>
  <si>
    <t>Rispetto limite 2% del VRG da DT (SI/NO)</t>
  </si>
  <si>
    <t>PdI 2020-21 (€)</t>
  </si>
  <si>
    <t>PdI 2022-23 (€)</t>
  </si>
  <si>
    <t>Limite 5% importo medio annuo da PdI</t>
  </si>
  <si>
    <t>Rispetto limite 5% importo medio annuo da PdI (SI/NO)</t>
  </si>
  <si>
    <t>SI</t>
  </si>
  <si>
    <t>Limite quadriennio su penale da controllo a progetto</t>
  </si>
  <si>
    <t>Verifiche limiti di penalità ex art. 17 D.T.</t>
  </si>
  <si>
    <r>
      <t xml:space="preserve">Limite su penale complessiva
</t>
    </r>
    <r>
      <rPr>
        <b/>
        <sz val="11"/>
        <color theme="1"/>
        <rFont val="Calibri"/>
        <family val="2"/>
        <scheme val="minor"/>
      </rPr>
      <t>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</si>
</sst>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
    <numFmt numFmtId="165" formatCode="#"/>
  </numFmts>
  <fonts count="14" x14ac:knownFonts="1">
    <font>
      <sz val="11"/>
      <color theme="1"/>
      <name val="Calibri"/>
      <family val="2"/>
      <scheme val="minor"/>
    </font>
    <font>
      <b/>
      <sz val="9"/>
      <color theme="1"/>
      <name val="Calibri"/>
      <family val="2"/>
      <scheme val="minor"/>
    </font>
    <font>
      <sz val="9"/>
      <color theme="1"/>
      <name val="Calibri"/>
      <family val="2"/>
      <scheme val="minor"/>
    </font>
    <font>
      <sz val="9"/>
      <name val="Calibri"/>
      <family val="2"/>
      <scheme val="minor"/>
    </font>
    <font>
      <b/>
      <sz val="12"/>
      <color theme="1"/>
      <name val="Calibri"/>
      <family val="2"/>
      <scheme val="minor"/>
    </font>
    <font>
      <b/>
      <sz val="9"/>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b/>
      <i/>
      <sz val="9"/>
      <name val="Calibri"/>
      <family val="2"/>
      <scheme val="minor"/>
    </font>
    <font>
      <b/>
      <sz val="11"/>
      <color theme="1"/>
      <name val="Calibri"/>
      <family val="2"/>
      <scheme val="minor"/>
    </font>
    <font>
      <b/>
      <sz val="11"/>
      <name val="Calibri"/>
      <family val="2"/>
      <scheme val="minor"/>
    </font>
    <font>
      <b/>
      <sz val="9"/>
      <color theme="1"/>
      <name val="Arial Narrow"/>
      <family val="2"/>
    </font>
  </fonts>
  <fills count="10">
    <fill>
      <patternFill patternType="none"/>
    </fill>
    <fill>
      <patternFill patternType="gray125"/>
    </fill>
    <fill>
      <patternFill patternType="solid">
        <fgColor rgb="FF0099CC"/>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00B05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9" fontId="6" fillId="0" borderId="0" applyFont="0" applyFill="0" applyBorder="0" applyAlignment="0" applyProtection="0"/>
  </cellStyleXfs>
  <cellXfs count="69">
    <xf numFmtId="0" fontId="0" fillId="0" borderId="0" xfId="0"/>
    <xf numFmtId="0" fontId="2" fillId="0" borderId="0" xfId="0"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xf>
    <xf numFmtId="165" fontId="3" fillId="0" borderId="1" xfId="0" applyNumberFormat="1" applyFont="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vertical="center"/>
    </xf>
    <xf numFmtId="165" fontId="3" fillId="0" borderId="1" xfId="0" applyNumberFormat="1" applyFont="1" applyBorder="1" applyAlignment="1">
      <alignment horizontal="left" vertical="center"/>
    </xf>
    <xf numFmtId="0" fontId="3" fillId="0" borderId="0" xfId="0" applyFont="1" applyAlignment="1">
      <alignment horizontal="left" vertical="center"/>
    </xf>
    <xf numFmtId="0" fontId="1"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0" xfId="0" applyFont="1" applyAlignment="1">
      <alignment vertical="center" wrapText="1"/>
    </xf>
    <xf numFmtId="165" fontId="3" fillId="4" borderId="1" xfId="0" applyNumberFormat="1" applyFont="1" applyFill="1" applyBorder="1" applyAlignment="1">
      <alignment horizontal="left" vertical="center" wrapText="1"/>
    </xf>
    <xf numFmtId="165" fontId="3" fillId="0" borderId="1" xfId="0" applyNumberFormat="1" applyFont="1" applyBorder="1" applyAlignment="1">
      <alignment horizontal="left" vertical="center" wrapText="1"/>
    </xf>
    <xf numFmtId="0" fontId="3" fillId="0" borderId="0" xfId="0" applyFont="1" applyAlignment="1">
      <alignment horizontal="left" vertical="center" wrapText="1"/>
    </xf>
    <xf numFmtId="3" fontId="3" fillId="0" borderId="1" xfId="0" applyNumberFormat="1" applyFont="1" applyBorder="1" applyAlignment="1">
      <alignment horizontal="center" vertical="center"/>
    </xf>
    <xf numFmtId="3" fontId="3" fillId="0" borderId="1" xfId="0" applyNumberFormat="1" applyFont="1" applyBorder="1" applyAlignment="1">
      <alignment vertical="center"/>
    </xf>
    <xf numFmtId="3" fontId="3" fillId="0" borderId="0" xfId="0" applyNumberFormat="1" applyFont="1" applyAlignment="1">
      <alignment vertical="center"/>
    </xf>
    <xf numFmtId="0" fontId="3" fillId="0" borderId="1" xfId="0" applyFont="1" applyBorder="1" applyAlignment="1">
      <alignment horizontal="left" vertical="center" wrapText="1"/>
    </xf>
    <xf numFmtId="0" fontId="2" fillId="0" borderId="0" xfId="0" applyFont="1" applyAlignment="1">
      <alignment horizontal="left" vertical="center" wrapText="1"/>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4" fontId="3" fillId="0" borderId="0" xfId="0" applyNumberFormat="1" applyFont="1" applyAlignment="1">
      <alignment horizontal="left" vertical="center" wrapText="1"/>
    </xf>
    <xf numFmtId="10" fontId="2" fillId="0" borderId="1" xfId="1" applyNumberFormat="1" applyFont="1" applyBorder="1" applyAlignment="1">
      <alignment horizontal="center" vertical="center"/>
    </xf>
    <xf numFmtId="3" fontId="5" fillId="0" borderId="1" xfId="0" applyNumberFormat="1" applyFont="1" applyBorder="1" applyAlignment="1">
      <alignment horizontal="center" vertical="center" wrapText="1"/>
    </xf>
    <xf numFmtId="3" fontId="2" fillId="0" borderId="0" xfId="0" applyNumberFormat="1" applyFont="1" applyAlignment="1">
      <alignment horizontal="center" vertical="center"/>
    </xf>
    <xf numFmtId="3"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64" fontId="3" fillId="0" borderId="1" xfId="0" applyNumberFormat="1" applyFont="1" applyBorder="1" applyAlignment="1">
      <alignment vertical="center"/>
    </xf>
    <xf numFmtId="0" fontId="5" fillId="0" borderId="7" xfId="0" applyFont="1" applyBorder="1" applyAlignment="1">
      <alignment horizontal="center" vertical="center" wrapText="1"/>
    </xf>
    <xf numFmtId="0" fontId="13" fillId="3" borderId="8" xfId="0" applyFont="1" applyFill="1" applyBorder="1" applyAlignment="1">
      <alignment horizontal="center" vertical="center" wrapText="1"/>
    </xf>
    <xf numFmtId="3" fontId="4" fillId="4" borderId="1" xfId="0" applyNumberFormat="1" applyFont="1" applyFill="1" applyBorder="1" applyAlignment="1">
      <alignment horizontal="center" vertical="center"/>
    </xf>
    <xf numFmtId="3" fontId="4" fillId="3" borderId="1" xfId="0" applyNumberFormat="1" applyFont="1" applyFill="1" applyBorder="1" applyAlignment="1">
      <alignment horizontal="center" vertical="center"/>
    </xf>
    <xf numFmtId="10" fontId="3" fillId="0" borderId="1" xfId="1" applyNumberFormat="1" applyFont="1" applyBorder="1" applyAlignment="1">
      <alignment horizontal="center" vertical="center"/>
    </xf>
    <xf numFmtId="0" fontId="0" fillId="0" borderId="10" xfId="0" applyBorder="1"/>
    <xf numFmtId="0" fontId="0" fillId="0" borderId="1" xfId="0" applyBorder="1"/>
    <xf numFmtId="3" fontId="0" fillId="0" borderId="12" xfId="0" applyNumberFormat="1" applyBorder="1" applyAlignment="1">
      <alignment horizontal="center"/>
    </xf>
    <xf numFmtId="0" fontId="0" fillId="0" borderId="13" xfId="0" applyBorder="1"/>
    <xf numFmtId="3" fontId="0" fillId="0" borderId="11" xfId="0" applyNumberFormat="1" applyBorder="1" applyAlignment="1">
      <alignment horizontal="center"/>
    </xf>
    <xf numFmtId="3" fontId="0" fillId="9" borderId="14" xfId="0" applyNumberFormat="1" applyFill="1" applyBorder="1" applyAlignment="1">
      <alignment horizontal="center"/>
    </xf>
    <xf numFmtId="3" fontId="0" fillId="4" borderId="11" xfId="0" applyNumberFormat="1" applyFill="1" applyBorder="1" applyAlignment="1">
      <alignment horizontal="center"/>
    </xf>
    <xf numFmtId="3" fontId="0" fillId="4" borderId="12" xfId="0" applyNumberFormat="1" applyFill="1" applyBorder="1" applyAlignment="1">
      <alignment horizontal="center"/>
    </xf>
    <xf numFmtId="0" fontId="2" fillId="4" borderId="1" xfId="0" applyFont="1" applyFill="1" applyBorder="1" applyAlignment="1">
      <alignment vertical="center" wrapText="1"/>
    </xf>
    <xf numFmtId="3" fontId="2" fillId="4" borderId="1" xfId="0" applyNumberFormat="1"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12" fillId="6" borderId="2" xfId="0" applyFont="1" applyFill="1" applyBorder="1" applyAlignment="1">
      <alignment horizontal="center" vertical="center"/>
    </xf>
    <xf numFmtId="0" fontId="12" fillId="6" borderId="3" xfId="0" applyFont="1" applyFill="1" applyBorder="1" applyAlignment="1">
      <alignment horizontal="center" vertical="center"/>
    </xf>
    <xf numFmtId="0" fontId="12" fillId="6" borderId="4" xfId="0" applyFont="1" applyFill="1" applyBorder="1" applyAlignment="1">
      <alignment horizontal="center" vertical="center"/>
    </xf>
    <xf numFmtId="0" fontId="12" fillId="7" borderId="2"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6" xfId="0" applyFont="1" applyFill="1" applyBorder="1" applyAlignment="1">
      <alignment horizontal="center" vertical="center"/>
    </xf>
    <xf numFmtId="0" fontId="4" fillId="0" borderId="1" xfId="0" applyFont="1" applyBorder="1" applyAlignment="1">
      <alignment horizontal="center" vertical="center" wrapText="1"/>
    </xf>
    <xf numFmtId="0" fontId="4" fillId="3" borderId="9"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Normale" xfId="0" builtinId="0"/>
    <cellStyle name="Percentuale" xfId="1" builtinId="5"/>
  </cellStyles>
  <dxfs count="0"/>
  <tableStyles count="1" defaultTableStyle="TableStyleMedium2" defaultPivotStyle="PivotStyleLight16">
    <tableStyle name="Invisible" pivot="0" table="0" count="0" xr9:uid="{3FDF0A7D-0B1B-4429-91E6-3FDE8A181BB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R141"/>
  <sheetViews>
    <sheetView topLeftCell="K1" zoomScale="85" zoomScaleNormal="85" workbookViewId="0">
      <pane ySplit="2" topLeftCell="A122" activePane="bottomLeft" state="frozen"/>
      <selection pane="bottomLeft" activeCell="R2" sqref="R1:R1048576"/>
    </sheetView>
  </sheetViews>
  <sheetFormatPr defaultColWidth="11.42578125" defaultRowHeight="12" x14ac:dyDescent="0.25"/>
  <cols>
    <col min="1" max="1" width="9.5703125" style="6" customWidth="1"/>
    <col min="2" max="2" width="10.28515625" style="6" customWidth="1"/>
    <col min="3" max="3" width="13.5703125" style="16" customWidth="1"/>
    <col min="4" max="4" width="12" style="1" customWidth="1"/>
    <col min="5" max="5" width="12.28515625" style="24" customWidth="1"/>
    <col min="6" max="6" width="12.85546875" style="1" customWidth="1"/>
    <col min="7" max="7" width="13.85546875" style="7" customWidth="1"/>
    <col min="8" max="8" width="9.85546875" style="8" customWidth="1"/>
    <col min="9" max="9" width="7" style="8" customWidth="1"/>
    <col min="10" max="11" width="9.28515625" style="22" customWidth="1"/>
    <col min="12" max="12" width="10.42578125" style="12" customWidth="1"/>
    <col min="13" max="13" width="17" style="19" customWidth="1"/>
    <col min="14" max="14" width="13.7109375" style="22" customWidth="1"/>
    <col min="15" max="15" width="26.28515625" style="19" customWidth="1"/>
    <col min="16" max="16" width="7.7109375" style="8" customWidth="1"/>
    <col min="17" max="17" width="30.28515625" style="16" customWidth="1"/>
    <col min="18" max="18" width="11.42578125" style="30"/>
    <col min="19" max="16384" width="11.42578125" style="1"/>
  </cols>
  <sheetData>
    <row r="1" spans="1:18" ht="32.25" customHeight="1" thickBot="1" x14ac:dyDescent="0.3">
      <c r="A1" s="51" t="s">
        <v>479</v>
      </c>
      <c r="B1" s="52"/>
      <c r="C1" s="52"/>
      <c r="D1" s="52"/>
      <c r="E1" s="52"/>
      <c r="F1" s="52"/>
      <c r="G1" s="53"/>
      <c r="H1" s="54" t="s">
        <v>480</v>
      </c>
      <c r="I1" s="55"/>
      <c r="J1" s="55"/>
      <c r="K1" s="55"/>
      <c r="L1" s="55"/>
      <c r="M1" s="55"/>
      <c r="N1" s="56"/>
      <c r="O1" s="57" t="s">
        <v>481</v>
      </c>
      <c r="P1" s="58"/>
      <c r="Q1" s="59" t="s">
        <v>482</v>
      </c>
      <c r="R1" s="60"/>
    </row>
    <row r="2" spans="1:18" s="16" customFormat="1" ht="69.75" customHeight="1" thickBot="1" x14ac:dyDescent="0.3">
      <c r="A2" s="13" t="s">
        <v>0</v>
      </c>
      <c r="B2" s="13" t="s">
        <v>1</v>
      </c>
      <c r="C2" s="13" t="s">
        <v>2</v>
      </c>
      <c r="D2" s="13" t="s">
        <v>3</v>
      </c>
      <c r="E2" s="25" t="s">
        <v>4</v>
      </c>
      <c r="F2" s="13" t="s">
        <v>5</v>
      </c>
      <c r="G2" s="14" t="s">
        <v>444</v>
      </c>
      <c r="H2" s="14" t="s">
        <v>445</v>
      </c>
      <c r="I2" s="14" t="s">
        <v>446</v>
      </c>
      <c r="J2" s="29" t="s">
        <v>447</v>
      </c>
      <c r="K2" s="29" t="s">
        <v>448</v>
      </c>
      <c r="L2" s="15" t="s">
        <v>449</v>
      </c>
      <c r="M2" s="15" t="s">
        <v>460</v>
      </c>
      <c r="N2" s="29" t="s">
        <v>489</v>
      </c>
      <c r="O2" s="36" t="s">
        <v>490</v>
      </c>
      <c r="P2" s="36" t="s">
        <v>466</v>
      </c>
      <c r="Q2" s="29" t="s">
        <v>483</v>
      </c>
      <c r="R2" s="37" t="s">
        <v>484</v>
      </c>
    </row>
    <row r="3" spans="1:18" ht="132" hidden="1" x14ac:dyDescent="0.25">
      <c r="A3" s="3" t="s">
        <v>6</v>
      </c>
      <c r="B3" s="3" t="s">
        <v>7</v>
      </c>
      <c r="C3" s="2" t="s">
        <v>8</v>
      </c>
      <c r="D3" s="9" t="s">
        <v>9</v>
      </c>
      <c r="E3" s="26" t="s">
        <v>10</v>
      </c>
      <c r="F3" s="4">
        <v>1</v>
      </c>
      <c r="G3" s="4">
        <v>0</v>
      </c>
      <c r="H3" s="4"/>
      <c r="I3" s="4"/>
      <c r="J3" s="20"/>
      <c r="K3" s="20"/>
      <c r="L3" s="4"/>
      <c r="M3" s="4"/>
      <c r="N3" s="4"/>
      <c r="O3" s="23"/>
      <c r="P3" s="28" t="s">
        <v>467</v>
      </c>
      <c r="Q3" s="32" t="s">
        <v>485</v>
      </c>
      <c r="R3" s="31">
        <v>0</v>
      </c>
    </row>
    <row r="4" spans="1:18" ht="108" hidden="1" x14ac:dyDescent="0.25">
      <c r="A4" s="3" t="s">
        <v>6</v>
      </c>
      <c r="B4" s="3" t="s">
        <v>7</v>
      </c>
      <c r="C4" s="2" t="s">
        <v>11</v>
      </c>
      <c r="D4" s="9" t="s">
        <v>12</v>
      </c>
      <c r="E4" s="26" t="s">
        <v>13</v>
      </c>
      <c r="F4" s="4">
        <v>1</v>
      </c>
      <c r="G4" s="4">
        <v>0</v>
      </c>
      <c r="H4" s="4"/>
      <c r="I4" s="4"/>
      <c r="J4" s="20"/>
      <c r="K4" s="20"/>
      <c r="L4" s="4"/>
      <c r="M4" s="4"/>
      <c r="N4" s="4"/>
      <c r="O4" s="23"/>
      <c r="P4" s="28" t="s">
        <v>467</v>
      </c>
      <c r="Q4" s="32" t="s">
        <v>485</v>
      </c>
      <c r="R4" s="31">
        <v>0</v>
      </c>
    </row>
    <row r="5" spans="1:18" ht="204" hidden="1" x14ac:dyDescent="0.25">
      <c r="A5" s="3" t="s">
        <v>14</v>
      </c>
      <c r="B5" s="3" t="s">
        <v>15</v>
      </c>
      <c r="C5" s="2" t="s">
        <v>16</v>
      </c>
      <c r="D5" s="9" t="s">
        <v>17</v>
      </c>
      <c r="E5" s="26" t="s">
        <v>18</v>
      </c>
      <c r="F5" s="4">
        <v>1</v>
      </c>
      <c r="G5" s="4">
        <v>0</v>
      </c>
      <c r="H5" s="4"/>
      <c r="I5" s="4"/>
      <c r="J5" s="20"/>
      <c r="K5" s="20"/>
      <c r="L5" s="4"/>
      <c r="M5" s="4"/>
      <c r="N5" s="4"/>
      <c r="O5" s="23"/>
      <c r="P5" s="28" t="s">
        <v>467</v>
      </c>
      <c r="Q5" s="32" t="s">
        <v>485</v>
      </c>
      <c r="R5" s="31">
        <v>0</v>
      </c>
    </row>
    <row r="6" spans="1:18" ht="180" hidden="1" x14ac:dyDescent="0.25">
      <c r="A6" s="3" t="s">
        <v>14</v>
      </c>
      <c r="B6" s="3" t="s">
        <v>15</v>
      </c>
      <c r="C6" s="2" t="s">
        <v>19</v>
      </c>
      <c r="D6" s="9" t="s">
        <v>20</v>
      </c>
      <c r="E6" s="26" t="s">
        <v>21</v>
      </c>
      <c r="F6" s="4">
        <v>1</v>
      </c>
      <c r="G6" s="4">
        <v>0</v>
      </c>
      <c r="H6" s="4"/>
      <c r="I6" s="4"/>
      <c r="J6" s="20"/>
      <c r="K6" s="20"/>
      <c r="L6" s="4"/>
      <c r="M6" s="4"/>
      <c r="N6" s="4"/>
      <c r="O6" s="23"/>
      <c r="P6" s="28" t="s">
        <v>467</v>
      </c>
      <c r="Q6" s="32" t="s">
        <v>485</v>
      </c>
      <c r="R6" s="31">
        <v>0</v>
      </c>
    </row>
    <row r="7" spans="1:18" ht="216" hidden="1" x14ac:dyDescent="0.25">
      <c r="A7" s="3" t="s">
        <v>14</v>
      </c>
      <c r="B7" s="3" t="s">
        <v>15</v>
      </c>
      <c r="C7" s="2" t="s">
        <v>22</v>
      </c>
      <c r="D7" s="9" t="s">
        <v>23</v>
      </c>
      <c r="E7" s="26" t="s">
        <v>24</v>
      </c>
      <c r="F7" s="4">
        <v>1</v>
      </c>
      <c r="G7" s="4">
        <v>0</v>
      </c>
      <c r="H7" s="4"/>
      <c r="I7" s="4"/>
      <c r="J7" s="20"/>
      <c r="K7" s="20"/>
      <c r="L7" s="4"/>
      <c r="M7" s="4"/>
      <c r="N7" s="4"/>
      <c r="O7" s="23"/>
      <c r="P7" s="28" t="s">
        <v>467</v>
      </c>
      <c r="Q7" s="32" t="s">
        <v>485</v>
      </c>
      <c r="R7" s="31">
        <v>0</v>
      </c>
    </row>
    <row r="8" spans="1:18" ht="108" hidden="1" x14ac:dyDescent="0.25">
      <c r="A8" s="3" t="s">
        <v>14</v>
      </c>
      <c r="B8" s="3" t="s">
        <v>15</v>
      </c>
      <c r="C8" s="2" t="s">
        <v>25</v>
      </c>
      <c r="D8" s="9" t="s">
        <v>26</v>
      </c>
      <c r="E8" s="26" t="s">
        <v>27</v>
      </c>
      <c r="F8" s="4">
        <v>1</v>
      </c>
      <c r="G8" s="4">
        <v>0</v>
      </c>
      <c r="H8" s="4"/>
      <c r="I8" s="4"/>
      <c r="J8" s="20"/>
      <c r="K8" s="20"/>
      <c r="L8" s="4"/>
      <c r="M8" s="4"/>
      <c r="N8" s="4"/>
      <c r="O8" s="23"/>
      <c r="P8" s="28" t="s">
        <v>467</v>
      </c>
      <c r="Q8" s="32" t="s">
        <v>485</v>
      </c>
      <c r="R8" s="31">
        <v>0</v>
      </c>
    </row>
    <row r="9" spans="1:18" ht="156" hidden="1" x14ac:dyDescent="0.25">
      <c r="A9" s="3" t="s">
        <v>14</v>
      </c>
      <c r="B9" s="3" t="s">
        <v>15</v>
      </c>
      <c r="C9" s="2" t="s">
        <v>28</v>
      </c>
      <c r="D9" s="9" t="s">
        <v>29</v>
      </c>
      <c r="E9" s="26" t="s">
        <v>30</v>
      </c>
      <c r="F9" s="4">
        <v>1</v>
      </c>
      <c r="G9" s="4">
        <v>0</v>
      </c>
      <c r="H9" s="4"/>
      <c r="I9" s="4"/>
      <c r="J9" s="20"/>
      <c r="K9" s="20"/>
      <c r="L9" s="4"/>
      <c r="M9" s="4"/>
      <c r="N9" s="4"/>
      <c r="O9" s="23"/>
      <c r="P9" s="28" t="s">
        <v>467</v>
      </c>
      <c r="Q9" s="32" t="s">
        <v>485</v>
      </c>
      <c r="R9" s="31">
        <v>0</v>
      </c>
    </row>
    <row r="10" spans="1:18" ht="84" hidden="1" x14ac:dyDescent="0.25">
      <c r="A10" s="3" t="s">
        <v>14</v>
      </c>
      <c r="B10" s="3" t="s">
        <v>15</v>
      </c>
      <c r="C10" s="2" t="s">
        <v>31</v>
      </c>
      <c r="D10" s="9" t="s">
        <v>32</v>
      </c>
      <c r="E10" s="26" t="s">
        <v>33</v>
      </c>
      <c r="F10" s="4">
        <v>1</v>
      </c>
      <c r="G10" s="4">
        <v>0</v>
      </c>
      <c r="H10" s="4"/>
      <c r="I10" s="4"/>
      <c r="J10" s="20"/>
      <c r="K10" s="20"/>
      <c r="L10" s="4"/>
      <c r="M10" s="4"/>
      <c r="N10" s="4"/>
      <c r="O10" s="23"/>
      <c r="P10" s="28" t="s">
        <v>468</v>
      </c>
      <c r="Q10" s="32" t="s">
        <v>485</v>
      </c>
      <c r="R10" s="31">
        <v>0</v>
      </c>
    </row>
    <row r="11" spans="1:18" ht="180" x14ac:dyDescent="0.25">
      <c r="A11" s="3" t="s">
        <v>14</v>
      </c>
      <c r="B11" s="3" t="s">
        <v>15</v>
      </c>
      <c r="C11" s="33" t="s">
        <v>34</v>
      </c>
      <c r="D11" s="9" t="s">
        <v>35</v>
      </c>
      <c r="E11" s="26" t="s">
        <v>36</v>
      </c>
      <c r="F11" s="4">
        <v>1</v>
      </c>
      <c r="G11" s="4">
        <v>1</v>
      </c>
      <c r="H11" s="4" t="s">
        <v>450</v>
      </c>
      <c r="I11" s="4">
        <v>1</v>
      </c>
      <c r="J11" s="20">
        <v>1383547.3900000001</v>
      </c>
      <c r="K11" s="20">
        <v>1383547.3900000001</v>
      </c>
      <c r="L11" s="11"/>
      <c r="M11" s="23" t="s">
        <v>465</v>
      </c>
      <c r="N11" s="20"/>
      <c r="O11" s="23" t="s">
        <v>493</v>
      </c>
      <c r="P11" s="40" t="s">
        <v>467</v>
      </c>
      <c r="Q11" s="32" t="s">
        <v>487</v>
      </c>
      <c r="R11" s="31">
        <v>0</v>
      </c>
    </row>
    <row r="12" spans="1:18" ht="180" hidden="1" x14ac:dyDescent="0.25">
      <c r="A12" s="3" t="s">
        <v>14</v>
      </c>
      <c r="B12" s="3" t="s">
        <v>15</v>
      </c>
      <c r="C12" s="2" t="s">
        <v>37</v>
      </c>
      <c r="D12" s="9" t="s">
        <v>38</v>
      </c>
      <c r="E12" s="26" t="s">
        <v>39</v>
      </c>
      <c r="F12" s="4">
        <v>1</v>
      </c>
      <c r="G12" s="4">
        <v>0</v>
      </c>
      <c r="H12" s="4"/>
      <c r="I12" s="4"/>
      <c r="J12" s="20"/>
      <c r="K12" s="20"/>
      <c r="L12" s="4"/>
      <c r="M12" s="4"/>
      <c r="N12" s="4"/>
      <c r="O12" s="23"/>
      <c r="P12" s="28" t="s">
        <v>467</v>
      </c>
      <c r="Q12" s="32" t="s">
        <v>485</v>
      </c>
      <c r="R12" s="31">
        <v>0</v>
      </c>
    </row>
    <row r="13" spans="1:18" ht="84" hidden="1" x14ac:dyDescent="0.25">
      <c r="A13" s="3" t="s">
        <v>14</v>
      </c>
      <c r="B13" s="3" t="s">
        <v>15</v>
      </c>
      <c r="C13" s="2" t="s">
        <v>40</v>
      </c>
      <c r="D13" s="9" t="s">
        <v>41</v>
      </c>
      <c r="E13" s="26" t="s">
        <v>42</v>
      </c>
      <c r="F13" s="4">
        <v>1</v>
      </c>
      <c r="G13" s="4">
        <v>0</v>
      </c>
      <c r="H13" s="4"/>
      <c r="I13" s="4"/>
      <c r="J13" s="20"/>
      <c r="K13" s="20"/>
      <c r="L13" s="4"/>
      <c r="M13" s="4"/>
      <c r="N13" s="4"/>
      <c r="O13" s="23"/>
      <c r="P13" s="28" t="s">
        <v>467</v>
      </c>
      <c r="Q13" s="32" t="s">
        <v>485</v>
      </c>
      <c r="R13" s="31">
        <v>0</v>
      </c>
    </row>
    <row r="14" spans="1:18" ht="132" hidden="1" x14ac:dyDescent="0.25">
      <c r="A14" s="3" t="s">
        <v>14</v>
      </c>
      <c r="B14" s="3" t="s">
        <v>15</v>
      </c>
      <c r="C14" s="2" t="s">
        <v>43</v>
      </c>
      <c r="D14" s="9" t="s">
        <v>44</v>
      </c>
      <c r="E14" s="26" t="s">
        <v>45</v>
      </c>
      <c r="F14" s="4">
        <v>1</v>
      </c>
      <c r="G14" s="4">
        <v>0</v>
      </c>
      <c r="H14" s="4"/>
      <c r="I14" s="4"/>
      <c r="J14" s="20"/>
      <c r="K14" s="20"/>
      <c r="L14" s="5"/>
      <c r="M14" s="5"/>
      <c r="N14" s="5"/>
      <c r="O14" s="18"/>
      <c r="P14" s="28" t="s">
        <v>468</v>
      </c>
      <c r="Q14" s="32" t="s">
        <v>485</v>
      </c>
      <c r="R14" s="31">
        <v>0</v>
      </c>
    </row>
    <row r="15" spans="1:18" ht="96" hidden="1" x14ac:dyDescent="0.25">
      <c r="A15" s="3" t="s">
        <v>14</v>
      </c>
      <c r="B15" s="3" t="s">
        <v>15</v>
      </c>
      <c r="C15" s="2" t="s">
        <v>46</v>
      </c>
      <c r="D15" s="9" t="s">
        <v>47</v>
      </c>
      <c r="E15" s="26" t="s">
        <v>48</v>
      </c>
      <c r="F15" s="4">
        <v>1</v>
      </c>
      <c r="G15" s="4">
        <v>0</v>
      </c>
      <c r="H15" s="4"/>
      <c r="I15" s="4"/>
      <c r="J15" s="20"/>
      <c r="K15" s="20"/>
      <c r="L15" s="5"/>
      <c r="M15" s="5"/>
      <c r="N15" s="5"/>
      <c r="O15" s="18"/>
      <c r="P15" s="28" t="s">
        <v>467</v>
      </c>
      <c r="Q15" s="32" t="s">
        <v>485</v>
      </c>
      <c r="R15" s="31">
        <v>0</v>
      </c>
    </row>
    <row r="16" spans="1:18" ht="182.25" customHeight="1" x14ac:dyDescent="0.25">
      <c r="A16" s="3" t="s">
        <v>14</v>
      </c>
      <c r="B16" s="3" t="s">
        <v>15</v>
      </c>
      <c r="C16" s="33" t="s">
        <v>49</v>
      </c>
      <c r="D16" s="9" t="s">
        <v>50</v>
      </c>
      <c r="E16" s="26" t="s">
        <v>51</v>
      </c>
      <c r="F16" s="4">
        <v>1</v>
      </c>
      <c r="G16" s="4">
        <v>1</v>
      </c>
      <c r="H16" s="4" t="s">
        <v>451</v>
      </c>
      <c r="I16" s="4">
        <v>0</v>
      </c>
      <c r="J16" s="20">
        <v>268758.45</v>
      </c>
      <c r="K16" s="20">
        <v>50983.74</v>
      </c>
      <c r="L16" s="17" t="s">
        <v>463</v>
      </c>
      <c r="M16" s="23" t="s">
        <v>464</v>
      </c>
      <c r="N16" s="20">
        <f>0.03*(J16-K16)</f>
        <v>6533.2413000000006</v>
      </c>
      <c r="O16" s="18" t="s">
        <v>494</v>
      </c>
      <c r="P16" s="40" t="s">
        <v>467</v>
      </c>
      <c r="Q16" s="32" t="s">
        <v>476</v>
      </c>
      <c r="R16" s="31">
        <f>+N16</f>
        <v>6533.2413000000006</v>
      </c>
    </row>
    <row r="17" spans="1:18" ht="324" x14ac:dyDescent="0.25">
      <c r="A17" s="3" t="s">
        <v>14</v>
      </c>
      <c r="B17" s="3" t="s">
        <v>15</v>
      </c>
      <c r="C17" s="33" t="s">
        <v>52</v>
      </c>
      <c r="D17" s="9" t="s">
        <v>53</v>
      </c>
      <c r="E17" s="26" t="s">
        <v>54</v>
      </c>
      <c r="F17" s="4">
        <v>1</v>
      </c>
      <c r="G17" s="4">
        <v>1</v>
      </c>
      <c r="H17" s="4" t="s">
        <v>451</v>
      </c>
      <c r="I17" s="4">
        <v>0</v>
      </c>
      <c r="J17" s="20">
        <v>620893.82000000007</v>
      </c>
      <c r="K17" s="20">
        <v>279738.3</v>
      </c>
      <c r="L17" s="11">
        <v>0</v>
      </c>
      <c r="M17" s="18" t="s">
        <v>461</v>
      </c>
      <c r="N17" s="20">
        <f>0.03*(J17-K17)</f>
        <v>10234.665600000002</v>
      </c>
      <c r="O17" s="18" t="s">
        <v>495</v>
      </c>
      <c r="P17" s="40" t="s">
        <v>467</v>
      </c>
      <c r="Q17" s="32" t="s">
        <v>476</v>
      </c>
      <c r="R17" s="31">
        <f>+N17</f>
        <v>10234.665600000002</v>
      </c>
    </row>
    <row r="18" spans="1:18" ht="87.75" customHeight="1" x14ac:dyDescent="0.25">
      <c r="A18" s="3" t="s">
        <v>14</v>
      </c>
      <c r="B18" s="3" t="s">
        <v>15</v>
      </c>
      <c r="C18" s="33" t="s">
        <v>55</v>
      </c>
      <c r="D18" s="9" t="s">
        <v>56</v>
      </c>
      <c r="E18" s="26" t="s">
        <v>57</v>
      </c>
      <c r="F18" s="4">
        <v>1</v>
      </c>
      <c r="G18" s="4">
        <v>1</v>
      </c>
      <c r="H18" s="4" t="s">
        <v>452</v>
      </c>
      <c r="I18" s="4">
        <v>0</v>
      </c>
      <c r="J18" s="20">
        <v>2174129.5</v>
      </c>
      <c r="K18" s="20">
        <v>91990.430000000008</v>
      </c>
      <c r="L18" s="11">
        <v>0</v>
      </c>
      <c r="M18" s="18" t="s">
        <v>461</v>
      </c>
      <c r="N18" s="20">
        <f>0.03*(J18-K18)</f>
        <v>62464.172099999996</v>
      </c>
      <c r="O18" s="18" t="s">
        <v>496</v>
      </c>
      <c r="P18" s="40" t="s">
        <v>467</v>
      </c>
      <c r="Q18" s="32" t="s">
        <v>476</v>
      </c>
      <c r="R18" s="31">
        <f>+N18</f>
        <v>62464.172099999996</v>
      </c>
    </row>
    <row r="19" spans="1:18" ht="108" hidden="1" x14ac:dyDescent="0.25">
      <c r="A19" s="3" t="s">
        <v>14</v>
      </c>
      <c r="B19" s="3" t="s">
        <v>15</v>
      </c>
      <c r="C19" s="2" t="s">
        <v>58</v>
      </c>
      <c r="D19" s="9" t="s">
        <v>59</v>
      </c>
      <c r="E19" s="26" t="s">
        <v>60</v>
      </c>
      <c r="F19" s="4">
        <v>1</v>
      </c>
      <c r="G19" s="4">
        <v>0</v>
      </c>
      <c r="H19" s="4"/>
      <c r="I19" s="4"/>
      <c r="J19" s="20"/>
      <c r="K19" s="20"/>
      <c r="L19" s="5"/>
      <c r="M19" s="5"/>
      <c r="N19" s="5"/>
      <c r="O19" s="18"/>
      <c r="P19" s="28" t="s">
        <v>467</v>
      </c>
      <c r="Q19" s="32" t="s">
        <v>485</v>
      </c>
      <c r="R19" s="31">
        <v>0</v>
      </c>
    </row>
    <row r="20" spans="1:18" ht="192" hidden="1" x14ac:dyDescent="0.25">
      <c r="A20" s="3" t="s">
        <v>14</v>
      </c>
      <c r="B20" s="3" t="s">
        <v>15</v>
      </c>
      <c r="C20" s="2" t="s">
        <v>61</v>
      </c>
      <c r="D20" s="9" t="s">
        <v>62</v>
      </c>
      <c r="E20" s="26" t="s">
        <v>63</v>
      </c>
      <c r="F20" s="4">
        <v>1</v>
      </c>
      <c r="G20" s="4">
        <v>0</v>
      </c>
      <c r="H20" s="4"/>
      <c r="I20" s="4"/>
      <c r="J20" s="20"/>
      <c r="K20" s="20"/>
      <c r="L20" s="4"/>
      <c r="M20" s="4"/>
      <c r="N20" s="4"/>
      <c r="O20" s="23"/>
      <c r="P20" s="28" t="s">
        <v>467</v>
      </c>
      <c r="Q20" s="32" t="s">
        <v>485</v>
      </c>
      <c r="R20" s="31">
        <v>0</v>
      </c>
    </row>
    <row r="21" spans="1:18" ht="72" hidden="1" x14ac:dyDescent="0.25">
      <c r="A21" s="3" t="s">
        <v>14</v>
      </c>
      <c r="B21" s="3" t="s">
        <v>15</v>
      </c>
      <c r="C21" s="2" t="s">
        <v>64</v>
      </c>
      <c r="D21" s="9" t="s">
        <v>65</v>
      </c>
      <c r="E21" s="26" t="s">
        <v>66</v>
      </c>
      <c r="F21" s="4">
        <v>1</v>
      </c>
      <c r="G21" s="4">
        <v>0</v>
      </c>
      <c r="H21" s="4"/>
      <c r="I21" s="4"/>
      <c r="J21" s="20"/>
      <c r="K21" s="20"/>
      <c r="L21" s="5"/>
      <c r="M21" s="5"/>
      <c r="N21" s="34"/>
      <c r="O21" s="18"/>
      <c r="P21" s="28" t="s">
        <v>467</v>
      </c>
      <c r="Q21" s="32" t="s">
        <v>485</v>
      </c>
      <c r="R21" s="31">
        <v>0</v>
      </c>
    </row>
    <row r="22" spans="1:18" ht="168" hidden="1" x14ac:dyDescent="0.25">
      <c r="A22" s="3" t="s">
        <v>14</v>
      </c>
      <c r="B22" s="3" t="s">
        <v>15</v>
      </c>
      <c r="C22" s="2" t="s">
        <v>67</v>
      </c>
      <c r="D22" s="9" t="s">
        <v>68</v>
      </c>
      <c r="E22" s="26" t="s">
        <v>69</v>
      </c>
      <c r="F22" s="4">
        <v>1</v>
      </c>
      <c r="G22" s="4">
        <v>0</v>
      </c>
      <c r="H22" s="4"/>
      <c r="I22" s="4"/>
      <c r="J22" s="20"/>
      <c r="K22" s="20"/>
      <c r="L22" s="4"/>
      <c r="M22" s="4"/>
      <c r="N22" s="4"/>
      <c r="O22" s="23"/>
      <c r="P22" s="28" t="s">
        <v>467</v>
      </c>
      <c r="Q22" s="32" t="s">
        <v>485</v>
      </c>
      <c r="R22" s="31">
        <v>0</v>
      </c>
    </row>
    <row r="23" spans="1:18" ht="312" x14ac:dyDescent="0.25">
      <c r="A23" s="3" t="s">
        <v>14</v>
      </c>
      <c r="B23" s="3" t="s">
        <v>15</v>
      </c>
      <c r="C23" s="33" t="s">
        <v>70</v>
      </c>
      <c r="D23" s="9" t="s">
        <v>71</v>
      </c>
      <c r="E23" s="26" t="s">
        <v>72</v>
      </c>
      <c r="F23" s="4">
        <v>1</v>
      </c>
      <c r="G23" s="4">
        <v>1</v>
      </c>
      <c r="H23" s="4" t="s">
        <v>451</v>
      </c>
      <c r="I23" s="4">
        <v>0</v>
      </c>
      <c r="J23" s="20">
        <v>462277.88999999996</v>
      </c>
      <c r="K23" s="20">
        <v>362277.88999999996</v>
      </c>
      <c r="L23" s="11"/>
      <c r="M23" s="18" t="s">
        <v>461</v>
      </c>
      <c r="N23" s="20">
        <f>0.03*(J23-K23)</f>
        <v>3000</v>
      </c>
      <c r="O23" s="18" t="s">
        <v>497</v>
      </c>
      <c r="P23" s="40" t="s">
        <v>467</v>
      </c>
      <c r="Q23" s="32" t="s">
        <v>488</v>
      </c>
      <c r="R23" s="31">
        <v>0</v>
      </c>
    </row>
    <row r="24" spans="1:18" ht="360" hidden="1" x14ac:dyDescent="0.25">
      <c r="A24" s="3" t="s">
        <v>14</v>
      </c>
      <c r="B24" s="3" t="s">
        <v>15</v>
      </c>
      <c r="C24" s="2" t="s">
        <v>73</v>
      </c>
      <c r="D24" s="9" t="s">
        <v>74</v>
      </c>
      <c r="E24" s="26" t="s">
        <v>75</v>
      </c>
      <c r="F24" s="4">
        <v>1</v>
      </c>
      <c r="G24" s="4">
        <v>0</v>
      </c>
      <c r="H24" s="4"/>
      <c r="I24" s="4"/>
      <c r="J24" s="20"/>
      <c r="K24" s="20"/>
      <c r="L24" s="4"/>
      <c r="M24" s="4"/>
      <c r="N24" s="4"/>
      <c r="O24" s="23"/>
      <c r="P24" s="28" t="s">
        <v>467</v>
      </c>
      <c r="Q24" s="32" t="s">
        <v>485</v>
      </c>
      <c r="R24" s="31">
        <v>0</v>
      </c>
    </row>
    <row r="25" spans="1:18" ht="132" hidden="1" x14ac:dyDescent="0.25">
      <c r="A25" s="3" t="s">
        <v>14</v>
      </c>
      <c r="B25" s="3" t="s">
        <v>15</v>
      </c>
      <c r="C25" s="2" t="s">
        <v>76</v>
      </c>
      <c r="D25" s="9" t="s">
        <v>77</v>
      </c>
      <c r="E25" s="26" t="s">
        <v>78</v>
      </c>
      <c r="F25" s="4">
        <v>1</v>
      </c>
      <c r="G25" s="4">
        <v>0</v>
      </c>
      <c r="H25" s="4"/>
      <c r="I25" s="4"/>
      <c r="J25" s="20"/>
      <c r="K25" s="20"/>
      <c r="L25" s="4"/>
      <c r="M25" s="4"/>
      <c r="N25" s="4"/>
      <c r="O25" s="23"/>
      <c r="P25" s="28" t="s">
        <v>467</v>
      </c>
      <c r="Q25" s="32" t="s">
        <v>485</v>
      </c>
      <c r="R25" s="31">
        <v>0</v>
      </c>
    </row>
    <row r="26" spans="1:18" ht="84" hidden="1" x14ac:dyDescent="0.25">
      <c r="A26" s="3" t="s">
        <v>14</v>
      </c>
      <c r="B26" s="3" t="s">
        <v>15</v>
      </c>
      <c r="C26" s="2" t="s">
        <v>79</v>
      </c>
      <c r="D26" s="9" t="s">
        <v>80</v>
      </c>
      <c r="E26" s="26" t="s">
        <v>81</v>
      </c>
      <c r="F26" s="4">
        <v>1</v>
      </c>
      <c r="G26" s="4">
        <v>0</v>
      </c>
      <c r="H26" s="4"/>
      <c r="I26" s="4"/>
      <c r="J26" s="20"/>
      <c r="K26" s="20"/>
      <c r="L26" s="4"/>
      <c r="M26" s="4"/>
      <c r="N26" s="4"/>
      <c r="O26" s="23"/>
      <c r="P26" s="28" t="s">
        <v>468</v>
      </c>
      <c r="Q26" s="32" t="s">
        <v>485</v>
      </c>
      <c r="R26" s="31">
        <v>0</v>
      </c>
    </row>
    <row r="27" spans="1:18" ht="36" hidden="1" x14ac:dyDescent="0.25">
      <c r="A27" s="3" t="s">
        <v>14</v>
      </c>
      <c r="B27" s="3" t="s">
        <v>15</v>
      </c>
      <c r="C27" s="2" t="s">
        <v>82</v>
      </c>
      <c r="D27" s="9" t="s">
        <v>83</v>
      </c>
      <c r="E27" s="26" t="s">
        <v>84</v>
      </c>
      <c r="F27" s="4">
        <v>1</v>
      </c>
      <c r="G27" s="4">
        <v>0</v>
      </c>
      <c r="H27" s="4"/>
      <c r="I27" s="4"/>
      <c r="J27" s="20"/>
      <c r="K27" s="20"/>
      <c r="L27" s="4"/>
      <c r="M27" s="4"/>
      <c r="N27" s="4"/>
      <c r="O27" s="23"/>
      <c r="P27" s="28" t="s">
        <v>467</v>
      </c>
      <c r="Q27" s="32" t="s">
        <v>485</v>
      </c>
      <c r="R27" s="31">
        <v>0</v>
      </c>
    </row>
    <row r="28" spans="1:18" ht="60" hidden="1" x14ac:dyDescent="0.25">
      <c r="A28" s="3" t="s">
        <v>14</v>
      </c>
      <c r="B28" s="3" t="s">
        <v>15</v>
      </c>
      <c r="C28" s="2" t="s">
        <v>85</v>
      </c>
      <c r="D28" s="9" t="s">
        <v>86</v>
      </c>
      <c r="E28" s="26" t="s">
        <v>87</v>
      </c>
      <c r="F28" s="4">
        <v>1</v>
      </c>
      <c r="G28" s="4">
        <v>0</v>
      </c>
      <c r="H28" s="4"/>
      <c r="I28" s="4"/>
      <c r="J28" s="20"/>
      <c r="K28" s="20"/>
      <c r="L28" s="4"/>
      <c r="M28" s="4"/>
      <c r="N28" s="4"/>
      <c r="O28" s="23"/>
      <c r="P28" s="28" t="s">
        <v>467</v>
      </c>
      <c r="Q28" s="32" t="s">
        <v>485</v>
      </c>
      <c r="R28" s="31">
        <v>0</v>
      </c>
    </row>
    <row r="29" spans="1:18" ht="48" hidden="1" x14ac:dyDescent="0.25">
      <c r="A29" s="3" t="s">
        <v>14</v>
      </c>
      <c r="B29" s="3" t="s">
        <v>15</v>
      </c>
      <c r="C29" s="2" t="s">
        <v>88</v>
      </c>
      <c r="D29" s="9" t="s">
        <v>89</v>
      </c>
      <c r="E29" s="26" t="s">
        <v>90</v>
      </c>
      <c r="F29" s="4">
        <v>1</v>
      </c>
      <c r="G29" s="4">
        <v>0</v>
      </c>
      <c r="H29" s="4"/>
      <c r="I29" s="4"/>
      <c r="J29" s="20"/>
      <c r="K29" s="20"/>
      <c r="L29" s="5"/>
      <c r="M29" s="5"/>
      <c r="N29" s="5"/>
      <c r="O29" s="18"/>
      <c r="P29" s="28" t="s">
        <v>467</v>
      </c>
      <c r="Q29" s="32" t="s">
        <v>485</v>
      </c>
      <c r="R29" s="31">
        <v>0</v>
      </c>
    </row>
    <row r="30" spans="1:18" ht="84" hidden="1" x14ac:dyDescent="0.25">
      <c r="A30" s="3" t="s">
        <v>14</v>
      </c>
      <c r="B30" s="3" t="s">
        <v>15</v>
      </c>
      <c r="C30" s="2" t="s">
        <v>91</v>
      </c>
      <c r="D30" s="9" t="s">
        <v>92</v>
      </c>
      <c r="E30" s="26" t="s">
        <v>93</v>
      </c>
      <c r="F30" s="4">
        <v>1</v>
      </c>
      <c r="G30" s="4">
        <v>0</v>
      </c>
      <c r="H30" s="4"/>
      <c r="I30" s="4"/>
      <c r="J30" s="20"/>
      <c r="K30" s="20"/>
      <c r="L30" s="5"/>
      <c r="M30" s="5"/>
      <c r="N30" s="5"/>
      <c r="O30" s="18"/>
      <c r="P30" s="28" t="s">
        <v>467</v>
      </c>
      <c r="Q30" s="32" t="s">
        <v>485</v>
      </c>
      <c r="R30" s="31">
        <v>0</v>
      </c>
    </row>
    <row r="31" spans="1:18" ht="60" hidden="1" x14ac:dyDescent="0.25">
      <c r="A31" s="3" t="s">
        <v>14</v>
      </c>
      <c r="B31" s="3" t="s">
        <v>15</v>
      </c>
      <c r="C31" s="2" t="s">
        <v>94</v>
      </c>
      <c r="D31" s="9" t="s">
        <v>95</v>
      </c>
      <c r="E31" s="26" t="s">
        <v>96</v>
      </c>
      <c r="F31" s="4">
        <v>1</v>
      </c>
      <c r="G31" s="4">
        <v>0</v>
      </c>
      <c r="H31" s="4"/>
      <c r="I31" s="4"/>
      <c r="J31" s="20"/>
      <c r="K31" s="20"/>
      <c r="L31" s="5"/>
      <c r="M31" s="5"/>
      <c r="N31" s="5"/>
      <c r="O31" s="18"/>
      <c r="P31" s="28" t="s">
        <v>467</v>
      </c>
      <c r="Q31" s="32" t="s">
        <v>485</v>
      </c>
      <c r="R31" s="31">
        <v>0</v>
      </c>
    </row>
    <row r="32" spans="1:18" ht="120" hidden="1" x14ac:dyDescent="0.25">
      <c r="A32" s="3" t="s">
        <v>14</v>
      </c>
      <c r="B32" s="3" t="s">
        <v>15</v>
      </c>
      <c r="C32" s="2" t="s">
        <v>97</v>
      </c>
      <c r="D32" s="9" t="s">
        <v>98</v>
      </c>
      <c r="E32" s="26" t="s">
        <v>99</v>
      </c>
      <c r="F32" s="4">
        <v>1</v>
      </c>
      <c r="G32" s="4">
        <v>0</v>
      </c>
      <c r="H32" s="4"/>
      <c r="I32" s="4"/>
      <c r="J32" s="20"/>
      <c r="K32" s="20"/>
      <c r="L32" s="5"/>
      <c r="M32" s="5"/>
      <c r="N32" s="5"/>
      <c r="O32" s="18"/>
      <c r="P32" s="28" t="s">
        <v>467</v>
      </c>
      <c r="Q32" s="32" t="s">
        <v>485</v>
      </c>
      <c r="R32" s="31">
        <v>0</v>
      </c>
    </row>
    <row r="33" spans="1:18" ht="120" hidden="1" x14ac:dyDescent="0.25">
      <c r="A33" s="3" t="s">
        <v>14</v>
      </c>
      <c r="B33" s="3" t="s">
        <v>15</v>
      </c>
      <c r="C33" s="2" t="s">
        <v>100</v>
      </c>
      <c r="D33" s="9" t="s">
        <v>101</v>
      </c>
      <c r="E33" s="26" t="s">
        <v>102</v>
      </c>
      <c r="F33" s="4">
        <v>1</v>
      </c>
      <c r="G33" s="4">
        <v>0</v>
      </c>
      <c r="H33" s="4"/>
      <c r="I33" s="4"/>
      <c r="J33" s="20"/>
      <c r="K33" s="20"/>
      <c r="L33" s="5"/>
      <c r="M33" s="5"/>
      <c r="N33" s="5"/>
      <c r="O33" s="18"/>
      <c r="P33" s="28" t="s">
        <v>467</v>
      </c>
      <c r="Q33" s="32" t="s">
        <v>485</v>
      </c>
      <c r="R33" s="31">
        <v>0</v>
      </c>
    </row>
    <row r="34" spans="1:18" ht="108" hidden="1" x14ac:dyDescent="0.25">
      <c r="A34" s="3" t="s">
        <v>14</v>
      </c>
      <c r="B34" s="3" t="s">
        <v>15</v>
      </c>
      <c r="C34" s="2" t="s">
        <v>103</v>
      </c>
      <c r="D34" s="9" t="s">
        <v>104</v>
      </c>
      <c r="E34" s="26" t="s">
        <v>105</v>
      </c>
      <c r="F34" s="4">
        <v>1</v>
      </c>
      <c r="G34" s="4">
        <v>0</v>
      </c>
      <c r="H34" s="4"/>
      <c r="I34" s="4"/>
      <c r="J34" s="20"/>
      <c r="K34" s="20"/>
      <c r="L34" s="5"/>
      <c r="M34" s="5"/>
      <c r="N34" s="5"/>
      <c r="O34" s="18"/>
      <c r="P34" s="28" t="s">
        <v>467</v>
      </c>
      <c r="Q34" s="32" t="s">
        <v>485</v>
      </c>
      <c r="R34" s="31">
        <v>0</v>
      </c>
    </row>
    <row r="35" spans="1:18" ht="192" hidden="1" x14ac:dyDescent="0.25">
      <c r="A35" s="3" t="s">
        <v>14</v>
      </c>
      <c r="B35" s="3" t="s">
        <v>15</v>
      </c>
      <c r="C35" s="2" t="s">
        <v>106</v>
      </c>
      <c r="D35" s="9" t="s">
        <v>107</v>
      </c>
      <c r="E35" s="26" t="s">
        <v>108</v>
      </c>
      <c r="F35" s="4">
        <v>1</v>
      </c>
      <c r="G35" s="4">
        <v>0</v>
      </c>
      <c r="H35" s="4"/>
      <c r="I35" s="4"/>
      <c r="J35" s="20"/>
      <c r="K35" s="20"/>
      <c r="L35" s="4"/>
      <c r="M35" s="4"/>
      <c r="N35" s="4"/>
      <c r="O35" s="23"/>
      <c r="P35" s="28" t="s">
        <v>467</v>
      </c>
      <c r="Q35" s="32" t="s">
        <v>485</v>
      </c>
      <c r="R35" s="31">
        <v>0</v>
      </c>
    </row>
    <row r="36" spans="1:18" ht="144" hidden="1" x14ac:dyDescent="0.25">
      <c r="A36" s="3" t="s">
        <v>14</v>
      </c>
      <c r="B36" s="3" t="s">
        <v>15</v>
      </c>
      <c r="C36" s="2" t="s">
        <v>109</v>
      </c>
      <c r="D36" s="9" t="s">
        <v>110</v>
      </c>
      <c r="E36" s="26" t="s">
        <v>111</v>
      </c>
      <c r="F36" s="4">
        <v>1</v>
      </c>
      <c r="G36" s="4">
        <v>0</v>
      </c>
      <c r="H36" s="4"/>
      <c r="I36" s="4"/>
      <c r="J36" s="20"/>
      <c r="K36" s="20"/>
      <c r="L36" s="4"/>
      <c r="M36" s="4"/>
      <c r="N36" s="4"/>
      <c r="O36" s="23"/>
      <c r="P36" s="28" t="s">
        <v>467</v>
      </c>
      <c r="Q36" s="32" t="s">
        <v>485</v>
      </c>
      <c r="R36" s="31">
        <v>0</v>
      </c>
    </row>
    <row r="37" spans="1:18" ht="108" hidden="1" x14ac:dyDescent="0.25">
      <c r="A37" s="3" t="s">
        <v>14</v>
      </c>
      <c r="B37" s="3" t="s">
        <v>15</v>
      </c>
      <c r="C37" s="2" t="s">
        <v>112</v>
      </c>
      <c r="D37" s="9" t="s">
        <v>113</v>
      </c>
      <c r="E37" s="26" t="s">
        <v>114</v>
      </c>
      <c r="F37" s="4">
        <v>1</v>
      </c>
      <c r="G37" s="4">
        <v>0</v>
      </c>
      <c r="H37" s="4"/>
      <c r="I37" s="4"/>
      <c r="J37" s="20"/>
      <c r="K37" s="20"/>
      <c r="L37" s="5"/>
      <c r="M37" s="5"/>
      <c r="N37" s="34"/>
      <c r="O37" s="18"/>
      <c r="P37" s="28" t="s">
        <v>467</v>
      </c>
      <c r="Q37" s="32" t="s">
        <v>485</v>
      </c>
      <c r="R37" s="31">
        <v>0</v>
      </c>
    </row>
    <row r="38" spans="1:18" ht="180" hidden="1" x14ac:dyDescent="0.25">
      <c r="A38" s="3" t="s">
        <v>14</v>
      </c>
      <c r="B38" s="3" t="s">
        <v>15</v>
      </c>
      <c r="C38" s="2" t="s">
        <v>115</v>
      </c>
      <c r="D38" s="9" t="s">
        <v>116</v>
      </c>
      <c r="E38" s="26" t="s">
        <v>117</v>
      </c>
      <c r="F38" s="4">
        <v>1</v>
      </c>
      <c r="G38" s="4">
        <v>0</v>
      </c>
      <c r="H38" s="4"/>
      <c r="I38" s="4"/>
      <c r="J38" s="20"/>
      <c r="K38" s="20"/>
      <c r="L38" s="5"/>
      <c r="M38" s="5"/>
      <c r="N38" s="5"/>
      <c r="O38" s="18"/>
      <c r="P38" s="28" t="s">
        <v>467</v>
      </c>
      <c r="Q38" s="32" t="s">
        <v>485</v>
      </c>
      <c r="R38" s="31">
        <v>0</v>
      </c>
    </row>
    <row r="39" spans="1:18" ht="120" hidden="1" x14ac:dyDescent="0.25">
      <c r="A39" s="3" t="s">
        <v>14</v>
      </c>
      <c r="B39" s="3" t="s">
        <v>15</v>
      </c>
      <c r="C39" s="2" t="s">
        <v>118</v>
      </c>
      <c r="D39" s="9" t="s">
        <v>119</v>
      </c>
      <c r="E39" s="26" t="s">
        <v>120</v>
      </c>
      <c r="F39" s="4">
        <v>1</v>
      </c>
      <c r="G39" s="4">
        <v>0</v>
      </c>
      <c r="H39" s="4"/>
      <c r="I39" s="4"/>
      <c r="J39" s="20"/>
      <c r="K39" s="20"/>
      <c r="L39" s="4"/>
      <c r="M39" s="4"/>
      <c r="N39" s="4"/>
      <c r="O39" s="23"/>
      <c r="P39" s="28" t="s">
        <v>467</v>
      </c>
      <c r="Q39" s="32" t="s">
        <v>485</v>
      </c>
      <c r="R39" s="31">
        <v>0</v>
      </c>
    </row>
    <row r="40" spans="1:18" ht="96" hidden="1" x14ac:dyDescent="0.25">
      <c r="A40" s="3" t="s">
        <v>14</v>
      </c>
      <c r="B40" s="3" t="s">
        <v>15</v>
      </c>
      <c r="C40" s="2" t="s">
        <v>121</v>
      </c>
      <c r="D40" s="9" t="s">
        <v>122</v>
      </c>
      <c r="E40" s="26" t="s">
        <v>123</v>
      </c>
      <c r="F40" s="4">
        <v>1</v>
      </c>
      <c r="G40" s="4">
        <v>0</v>
      </c>
      <c r="H40" s="4"/>
      <c r="I40" s="4"/>
      <c r="J40" s="20"/>
      <c r="K40" s="20"/>
      <c r="L40" s="5"/>
      <c r="M40" s="5"/>
      <c r="N40" s="34"/>
      <c r="O40" s="18"/>
      <c r="P40" s="28" t="s">
        <v>467</v>
      </c>
      <c r="Q40" s="32" t="s">
        <v>485</v>
      </c>
      <c r="R40" s="31">
        <v>0</v>
      </c>
    </row>
    <row r="41" spans="1:18" ht="168" hidden="1" x14ac:dyDescent="0.25">
      <c r="A41" s="3" t="s">
        <v>14</v>
      </c>
      <c r="B41" s="3" t="s">
        <v>15</v>
      </c>
      <c r="C41" s="2" t="s">
        <v>124</v>
      </c>
      <c r="D41" s="9" t="s">
        <v>125</v>
      </c>
      <c r="E41" s="26" t="s">
        <v>126</v>
      </c>
      <c r="F41" s="4">
        <v>1</v>
      </c>
      <c r="G41" s="4">
        <v>0</v>
      </c>
      <c r="H41" s="4"/>
      <c r="I41" s="4"/>
      <c r="J41" s="20"/>
      <c r="K41" s="20"/>
      <c r="L41" s="4"/>
      <c r="M41" s="4"/>
      <c r="N41" s="4"/>
      <c r="O41" s="23"/>
      <c r="P41" s="28" t="s">
        <v>468</v>
      </c>
      <c r="Q41" s="32" t="s">
        <v>485</v>
      </c>
      <c r="R41" s="31">
        <v>0</v>
      </c>
    </row>
    <row r="42" spans="1:18" ht="192" hidden="1" x14ac:dyDescent="0.25">
      <c r="A42" s="3" t="s">
        <v>14</v>
      </c>
      <c r="B42" s="3" t="s">
        <v>15</v>
      </c>
      <c r="C42" s="2" t="s">
        <v>127</v>
      </c>
      <c r="D42" s="9" t="s">
        <v>128</v>
      </c>
      <c r="E42" s="26" t="s">
        <v>129</v>
      </c>
      <c r="F42" s="4">
        <v>1</v>
      </c>
      <c r="G42" s="4">
        <v>0</v>
      </c>
      <c r="H42" s="4"/>
      <c r="I42" s="4"/>
      <c r="J42" s="20"/>
      <c r="K42" s="20"/>
      <c r="L42" s="4"/>
      <c r="M42" s="4"/>
      <c r="N42" s="4"/>
      <c r="O42" s="23"/>
      <c r="P42" s="28" t="s">
        <v>467</v>
      </c>
      <c r="Q42" s="32" t="s">
        <v>485</v>
      </c>
      <c r="R42" s="31">
        <v>0</v>
      </c>
    </row>
    <row r="43" spans="1:18" ht="180" hidden="1" x14ac:dyDescent="0.25">
      <c r="A43" s="3" t="s">
        <v>14</v>
      </c>
      <c r="B43" s="3" t="s">
        <v>15</v>
      </c>
      <c r="C43" s="2" t="s">
        <v>130</v>
      </c>
      <c r="D43" s="9" t="s">
        <v>131</v>
      </c>
      <c r="E43" s="26" t="s">
        <v>132</v>
      </c>
      <c r="F43" s="4">
        <v>1</v>
      </c>
      <c r="G43" s="4">
        <v>0</v>
      </c>
      <c r="H43" s="10"/>
      <c r="I43" s="10"/>
      <c r="J43" s="21"/>
      <c r="K43" s="21"/>
      <c r="L43" s="10"/>
      <c r="M43" s="10"/>
      <c r="N43" s="10"/>
      <c r="O43" s="23"/>
      <c r="P43" s="28" t="s">
        <v>467</v>
      </c>
      <c r="Q43" s="32" t="s">
        <v>485</v>
      </c>
      <c r="R43" s="31">
        <v>0</v>
      </c>
    </row>
    <row r="44" spans="1:18" ht="120" hidden="1" x14ac:dyDescent="0.25">
      <c r="A44" s="3" t="s">
        <v>14</v>
      </c>
      <c r="B44" s="3" t="s">
        <v>15</v>
      </c>
      <c r="C44" s="2" t="s">
        <v>133</v>
      </c>
      <c r="D44" s="9" t="s">
        <v>134</v>
      </c>
      <c r="E44" s="26" t="s">
        <v>135</v>
      </c>
      <c r="F44" s="4">
        <v>1</v>
      </c>
      <c r="G44" s="4">
        <v>0</v>
      </c>
      <c r="H44" s="10"/>
      <c r="I44" s="10"/>
      <c r="J44" s="21"/>
      <c r="K44" s="21"/>
      <c r="L44" s="10"/>
      <c r="M44" s="10"/>
      <c r="N44" s="35"/>
      <c r="O44" s="23"/>
      <c r="P44" s="28" t="s">
        <v>467</v>
      </c>
      <c r="Q44" s="32" t="s">
        <v>485</v>
      </c>
      <c r="R44" s="31">
        <v>0</v>
      </c>
    </row>
    <row r="45" spans="1:18" ht="72" hidden="1" x14ac:dyDescent="0.25">
      <c r="A45" s="3" t="s">
        <v>14</v>
      </c>
      <c r="B45" s="3" t="s">
        <v>15</v>
      </c>
      <c r="C45" s="2" t="s">
        <v>136</v>
      </c>
      <c r="D45" s="9" t="s">
        <v>137</v>
      </c>
      <c r="E45" s="26" t="s">
        <v>138</v>
      </c>
      <c r="F45" s="4">
        <v>1</v>
      </c>
      <c r="G45" s="4">
        <v>0</v>
      </c>
      <c r="H45" s="10"/>
      <c r="I45" s="10"/>
      <c r="J45" s="21"/>
      <c r="K45" s="21"/>
      <c r="L45" s="10"/>
      <c r="M45" s="10"/>
      <c r="N45" s="35"/>
      <c r="O45" s="23"/>
      <c r="P45" s="28" t="s">
        <v>467</v>
      </c>
      <c r="Q45" s="32" t="s">
        <v>485</v>
      </c>
      <c r="R45" s="31">
        <v>0</v>
      </c>
    </row>
    <row r="46" spans="1:18" ht="156" hidden="1" x14ac:dyDescent="0.25">
      <c r="A46" s="3" t="s">
        <v>139</v>
      </c>
      <c r="B46" s="3" t="s">
        <v>140</v>
      </c>
      <c r="C46" s="2" t="s">
        <v>141</v>
      </c>
      <c r="D46" s="9" t="s">
        <v>142</v>
      </c>
      <c r="E46" s="26" t="s">
        <v>143</v>
      </c>
      <c r="F46" s="4">
        <v>1</v>
      </c>
      <c r="G46" s="4">
        <v>0</v>
      </c>
      <c r="H46" s="10"/>
      <c r="I46" s="10"/>
      <c r="J46" s="21"/>
      <c r="K46" s="21"/>
      <c r="L46" s="10"/>
      <c r="M46" s="10"/>
      <c r="N46" s="35"/>
      <c r="O46" s="23"/>
      <c r="P46" s="28" t="s">
        <v>469</v>
      </c>
      <c r="Q46" s="32" t="s">
        <v>485</v>
      </c>
      <c r="R46" s="31">
        <v>0</v>
      </c>
    </row>
    <row r="47" spans="1:18" ht="96" hidden="1" x14ac:dyDescent="0.25">
      <c r="A47" s="3" t="s">
        <v>139</v>
      </c>
      <c r="B47" s="3" t="s">
        <v>140</v>
      </c>
      <c r="C47" s="2" t="s">
        <v>144</v>
      </c>
      <c r="D47" s="9" t="s">
        <v>145</v>
      </c>
      <c r="E47" s="26" t="s">
        <v>146</v>
      </c>
      <c r="F47" s="4">
        <v>1</v>
      </c>
      <c r="G47" s="4">
        <v>0</v>
      </c>
      <c r="H47" s="10"/>
      <c r="I47" s="10"/>
      <c r="J47" s="21"/>
      <c r="K47" s="21"/>
      <c r="L47" s="10"/>
      <c r="M47" s="10"/>
      <c r="N47" s="35"/>
      <c r="O47" s="23"/>
      <c r="P47" s="28" t="s">
        <v>469</v>
      </c>
      <c r="Q47" s="32" t="s">
        <v>485</v>
      </c>
      <c r="R47" s="31">
        <v>0</v>
      </c>
    </row>
    <row r="48" spans="1:18" ht="132" hidden="1" x14ac:dyDescent="0.25">
      <c r="A48" s="3" t="s">
        <v>139</v>
      </c>
      <c r="B48" s="3" t="s">
        <v>140</v>
      </c>
      <c r="C48" s="2" t="s">
        <v>147</v>
      </c>
      <c r="D48" s="9" t="s">
        <v>148</v>
      </c>
      <c r="E48" s="26" t="s">
        <v>149</v>
      </c>
      <c r="F48" s="4">
        <v>1</v>
      </c>
      <c r="G48" s="4">
        <v>0</v>
      </c>
      <c r="H48" s="10"/>
      <c r="I48" s="10"/>
      <c r="J48" s="21"/>
      <c r="K48" s="21"/>
      <c r="L48" s="10"/>
      <c r="M48" s="10"/>
      <c r="N48" s="35"/>
      <c r="O48" s="23"/>
      <c r="P48" s="28" t="s">
        <v>469</v>
      </c>
      <c r="Q48" s="32" t="s">
        <v>485</v>
      </c>
      <c r="R48" s="31">
        <v>0</v>
      </c>
    </row>
    <row r="49" spans="1:18" ht="144" hidden="1" x14ac:dyDescent="0.25">
      <c r="A49" s="3" t="s">
        <v>139</v>
      </c>
      <c r="B49" s="3" t="s">
        <v>140</v>
      </c>
      <c r="C49" s="2" t="s">
        <v>150</v>
      </c>
      <c r="D49" s="9" t="s">
        <v>151</v>
      </c>
      <c r="E49" s="26" t="s">
        <v>152</v>
      </c>
      <c r="F49" s="4">
        <v>1</v>
      </c>
      <c r="G49" s="4">
        <v>0</v>
      </c>
      <c r="H49" s="10"/>
      <c r="I49" s="10"/>
      <c r="J49" s="21"/>
      <c r="K49" s="21"/>
      <c r="L49" s="10"/>
      <c r="M49" s="10"/>
      <c r="N49" s="35"/>
      <c r="O49" s="23"/>
      <c r="P49" s="28" t="s">
        <v>469</v>
      </c>
      <c r="Q49" s="32" t="s">
        <v>485</v>
      </c>
      <c r="R49" s="31">
        <v>0</v>
      </c>
    </row>
    <row r="50" spans="1:18" ht="48" hidden="1" x14ac:dyDescent="0.25">
      <c r="A50" s="3" t="s">
        <v>139</v>
      </c>
      <c r="B50" s="3" t="s">
        <v>140</v>
      </c>
      <c r="C50" s="2" t="s">
        <v>153</v>
      </c>
      <c r="D50" s="9" t="s">
        <v>154</v>
      </c>
      <c r="E50" s="26" t="s">
        <v>155</v>
      </c>
      <c r="F50" s="4">
        <v>1</v>
      </c>
      <c r="G50" s="4">
        <v>0</v>
      </c>
      <c r="H50" s="10"/>
      <c r="I50" s="10"/>
      <c r="J50" s="21"/>
      <c r="K50" s="21"/>
      <c r="L50" s="10"/>
      <c r="M50" s="10"/>
      <c r="N50" s="35"/>
      <c r="O50" s="23"/>
      <c r="P50" s="28" t="s">
        <v>469</v>
      </c>
      <c r="Q50" s="32" t="s">
        <v>485</v>
      </c>
      <c r="R50" s="31">
        <v>0</v>
      </c>
    </row>
    <row r="51" spans="1:18" ht="84" hidden="1" x14ac:dyDescent="0.25">
      <c r="A51" s="3" t="s">
        <v>139</v>
      </c>
      <c r="B51" s="3" t="s">
        <v>140</v>
      </c>
      <c r="C51" s="2" t="s">
        <v>156</v>
      </c>
      <c r="D51" s="9" t="s">
        <v>157</v>
      </c>
      <c r="E51" s="26" t="s">
        <v>158</v>
      </c>
      <c r="F51" s="4">
        <v>1</v>
      </c>
      <c r="G51" s="4">
        <v>0</v>
      </c>
      <c r="H51" s="10"/>
      <c r="I51" s="10"/>
      <c r="J51" s="21"/>
      <c r="K51" s="21"/>
      <c r="L51" s="10"/>
      <c r="M51" s="10"/>
      <c r="N51" s="35"/>
      <c r="O51" s="23"/>
      <c r="P51" s="28" t="s">
        <v>469</v>
      </c>
      <c r="Q51" s="32" t="s">
        <v>485</v>
      </c>
      <c r="R51" s="31">
        <v>0</v>
      </c>
    </row>
    <row r="52" spans="1:18" ht="48" hidden="1" x14ac:dyDescent="0.25">
      <c r="A52" s="3" t="s">
        <v>139</v>
      </c>
      <c r="B52" s="3" t="s">
        <v>140</v>
      </c>
      <c r="C52" s="2" t="s">
        <v>159</v>
      </c>
      <c r="D52" s="9" t="s">
        <v>160</v>
      </c>
      <c r="E52" s="26" t="s">
        <v>161</v>
      </c>
      <c r="F52" s="4">
        <v>1</v>
      </c>
      <c r="G52" s="4">
        <v>0</v>
      </c>
      <c r="H52" s="10"/>
      <c r="I52" s="10"/>
      <c r="J52" s="21"/>
      <c r="K52" s="21"/>
      <c r="L52" s="10"/>
      <c r="M52" s="10"/>
      <c r="N52" s="35"/>
      <c r="O52" s="23"/>
      <c r="P52" s="28" t="s">
        <v>469</v>
      </c>
      <c r="Q52" s="32" t="s">
        <v>485</v>
      </c>
      <c r="R52" s="31">
        <v>0</v>
      </c>
    </row>
    <row r="53" spans="1:18" ht="48" hidden="1" x14ac:dyDescent="0.25">
      <c r="A53" s="3" t="s">
        <v>139</v>
      </c>
      <c r="B53" s="3" t="s">
        <v>140</v>
      </c>
      <c r="C53" s="2" t="s">
        <v>162</v>
      </c>
      <c r="D53" s="9" t="s">
        <v>163</v>
      </c>
      <c r="E53" s="26" t="s">
        <v>164</v>
      </c>
      <c r="F53" s="4">
        <v>1</v>
      </c>
      <c r="G53" s="4">
        <v>0</v>
      </c>
      <c r="H53" s="10"/>
      <c r="I53" s="10"/>
      <c r="J53" s="21"/>
      <c r="K53" s="21"/>
      <c r="L53" s="10"/>
      <c r="M53" s="10"/>
      <c r="N53" s="35"/>
      <c r="O53" s="23"/>
      <c r="P53" s="28" t="s">
        <v>469</v>
      </c>
      <c r="Q53" s="32" t="s">
        <v>485</v>
      </c>
      <c r="R53" s="31">
        <v>0</v>
      </c>
    </row>
    <row r="54" spans="1:18" ht="48" hidden="1" x14ac:dyDescent="0.25">
      <c r="A54" s="3" t="s">
        <v>139</v>
      </c>
      <c r="B54" s="3" t="s">
        <v>140</v>
      </c>
      <c r="C54" s="2" t="s">
        <v>165</v>
      </c>
      <c r="D54" s="9" t="s">
        <v>166</v>
      </c>
      <c r="E54" s="26" t="s">
        <v>167</v>
      </c>
      <c r="F54" s="4">
        <v>1</v>
      </c>
      <c r="G54" s="4">
        <v>0</v>
      </c>
      <c r="H54" s="10"/>
      <c r="I54" s="10"/>
      <c r="J54" s="21"/>
      <c r="K54" s="21"/>
      <c r="L54" s="10"/>
      <c r="M54" s="10"/>
      <c r="N54" s="35"/>
      <c r="O54" s="23"/>
      <c r="P54" s="28" t="s">
        <v>469</v>
      </c>
      <c r="Q54" s="32" t="s">
        <v>485</v>
      </c>
      <c r="R54" s="31">
        <v>0</v>
      </c>
    </row>
    <row r="55" spans="1:18" ht="48" hidden="1" x14ac:dyDescent="0.25">
      <c r="A55" s="3" t="s">
        <v>139</v>
      </c>
      <c r="B55" s="3" t="s">
        <v>140</v>
      </c>
      <c r="C55" s="2" t="s">
        <v>168</v>
      </c>
      <c r="D55" s="9" t="s">
        <v>169</v>
      </c>
      <c r="E55" s="26" t="s">
        <v>170</v>
      </c>
      <c r="F55" s="4">
        <v>1</v>
      </c>
      <c r="G55" s="4">
        <v>0</v>
      </c>
      <c r="H55" s="10"/>
      <c r="I55" s="10"/>
      <c r="J55" s="21"/>
      <c r="K55" s="21"/>
      <c r="L55" s="10"/>
      <c r="M55" s="10"/>
      <c r="N55" s="35"/>
      <c r="O55" s="23"/>
      <c r="P55" s="28" t="s">
        <v>469</v>
      </c>
      <c r="Q55" s="32" t="s">
        <v>485</v>
      </c>
      <c r="R55" s="31">
        <v>0</v>
      </c>
    </row>
    <row r="56" spans="1:18" ht="120" hidden="1" x14ac:dyDescent="0.25">
      <c r="A56" s="3" t="s">
        <v>171</v>
      </c>
      <c r="B56" s="3" t="s">
        <v>172</v>
      </c>
      <c r="C56" s="2" t="s">
        <v>173</v>
      </c>
      <c r="D56" s="9" t="s">
        <v>174</v>
      </c>
      <c r="E56" s="26" t="s">
        <v>175</v>
      </c>
      <c r="F56" s="4">
        <v>1</v>
      </c>
      <c r="G56" s="4">
        <v>0</v>
      </c>
      <c r="H56" s="10"/>
      <c r="I56" s="10"/>
      <c r="J56" s="21"/>
      <c r="K56" s="21"/>
      <c r="L56" s="10"/>
      <c r="M56" s="10"/>
      <c r="N56" s="35"/>
      <c r="O56" s="23"/>
      <c r="P56" s="28" t="s">
        <v>467</v>
      </c>
      <c r="Q56" s="32" t="s">
        <v>485</v>
      </c>
      <c r="R56" s="31">
        <v>0</v>
      </c>
    </row>
    <row r="57" spans="1:18" ht="144" hidden="1" x14ac:dyDescent="0.25">
      <c r="A57" s="3" t="s">
        <v>171</v>
      </c>
      <c r="B57" s="3" t="s">
        <v>172</v>
      </c>
      <c r="C57" s="2" t="s">
        <v>176</v>
      </c>
      <c r="D57" s="9" t="s">
        <v>177</v>
      </c>
      <c r="E57" s="26" t="s">
        <v>178</v>
      </c>
      <c r="F57" s="4">
        <v>1</v>
      </c>
      <c r="G57" s="4">
        <v>0</v>
      </c>
      <c r="H57" s="10"/>
      <c r="I57" s="10"/>
      <c r="J57" s="21"/>
      <c r="K57" s="21"/>
      <c r="L57" s="10"/>
      <c r="M57" s="10"/>
      <c r="N57" s="35"/>
      <c r="O57" s="23"/>
      <c r="P57" s="28" t="s">
        <v>468</v>
      </c>
      <c r="Q57" s="32" t="s">
        <v>485</v>
      </c>
      <c r="R57" s="31">
        <v>0</v>
      </c>
    </row>
    <row r="58" spans="1:18" ht="132" hidden="1" x14ac:dyDescent="0.25">
      <c r="A58" s="3" t="s">
        <v>171</v>
      </c>
      <c r="B58" s="3" t="s">
        <v>172</v>
      </c>
      <c r="C58" s="2" t="s">
        <v>179</v>
      </c>
      <c r="D58" s="9" t="s">
        <v>180</v>
      </c>
      <c r="E58" s="26" t="s">
        <v>181</v>
      </c>
      <c r="F58" s="4">
        <v>1</v>
      </c>
      <c r="G58" s="4">
        <v>0</v>
      </c>
      <c r="H58" s="10"/>
      <c r="I58" s="10"/>
      <c r="J58" s="21"/>
      <c r="K58" s="21"/>
      <c r="L58" s="10"/>
      <c r="M58" s="10"/>
      <c r="N58" s="35"/>
      <c r="O58" s="23"/>
      <c r="P58" s="28" t="s">
        <v>469</v>
      </c>
      <c r="Q58" s="32" t="s">
        <v>485</v>
      </c>
      <c r="R58" s="31">
        <v>0</v>
      </c>
    </row>
    <row r="59" spans="1:18" ht="132" hidden="1" x14ac:dyDescent="0.25">
      <c r="A59" s="3" t="s">
        <v>182</v>
      </c>
      <c r="B59" s="3" t="s">
        <v>183</v>
      </c>
      <c r="C59" s="2" t="s">
        <v>184</v>
      </c>
      <c r="D59" s="9" t="s">
        <v>185</v>
      </c>
      <c r="E59" s="26" t="s">
        <v>186</v>
      </c>
      <c r="F59" s="4">
        <v>1</v>
      </c>
      <c r="G59" s="4">
        <v>0</v>
      </c>
      <c r="H59" s="10"/>
      <c r="I59" s="10"/>
      <c r="J59" s="21"/>
      <c r="K59" s="21"/>
      <c r="L59" s="10"/>
      <c r="M59" s="10"/>
      <c r="N59" s="35"/>
      <c r="O59" s="23"/>
      <c r="P59" s="28" t="s">
        <v>469</v>
      </c>
      <c r="Q59" s="32" t="s">
        <v>485</v>
      </c>
      <c r="R59" s="31">
        <v>0</v>
      </c>
    </row>
    <row r="60" spans="1:18" ht="60" hidden="1" x14ac:dyDescent="0.25">
      <c r="A60" s="3" t="s">
        <v>182</v>
      </c>
      <c r="B60" s="3" t="s">
        <v>183</v>
      </c>
      <c r="C60" s="2" t="s">
        <v>187</v>
      </c>
      <c r="D60" s="9" t="s">
        <v>188</v>
      </c>
      <c r="E60" s="26" t="s">
        <v>189</v>
      </c>
      <c r="F60" s="4">
        <v>1</v>
      </c>
      <c r="G60" s="4">
        <v>0</v>
      </c>
      <c r="H60" s="10"/>
      <c r="I60" s="10"/>
      <c r="J60" s="21"/>
      <c r="K60" s="21"/>
      <c r="L60" s="10"/>
      <c r="M60" s="10"/>
      <c r="N60" s="35"/>
      <c r="O60" s="23"/>
      <c r="P60" s="28" t="s">
        <v>469</v>
      </c>
      <c r="Q60" s="32" t="s">
        <v>485</v>
      </c>
      <c r="R60" s="31">
        <v>0</v>
      </c>
    </row>
    <row r="61" spans="1:18" ht="144" hidden="1" x14ac:dyDescent="0.25">
      <c r="A61" s="3" t="s">
        <v>182</v>
      </c>
      <c r="B61" s="3" t="s">
        <v>183</v>
      </c>
      <c r="C61" s="2" t="s">
        <v>190</v>
      </c>
      <c r="D61" s="9" t="s">
        <v>191</v>
      </c>
      <c r="E61" s="26" t="s">
        <v>192</v>
      </c>
      <c r="F61" s="4">
        <v>1</v>
      </c>
      <c r="G61" s="4">
        <v>0</v>
      </c>
      <c r="H61" s="10"/>
      <c r="I61" s="10"/>
      <c r="J61" s="21"/>
      <c r="K61" s="21"/>
      <c r="L61" s="10"/>
      <c r="M61" s="10"/>
      <c r="N61" s="35"/>
      <c r="O61" s="23"/>
      <c r="P61" s="28" t="s">
        <v>469</v>
      </c>
      <c r="Q61" s="32" t="s">
        <v>485</v>
      </c>
      <c r="R61" s="31">
        <v>0</v>
      </c>
    </row>
    <row r="62" spans="1:18" ht="144" hidden="1" x14ac:dyDescent="0.25">
      <c r="A62" s="3" t="s">
        <v>182</v>
      </c>
      <c r="B62" s="3" t="s">
        <v>183</v>
      </c>
      <c r="C62" s="2" t="s">
        <v>193</v>
      </c>
      <c r="D62" s="9" t="s">
        <v>194</v>
      </c>
      <c r="E62" s="26" t="s">
        <v>195</v>
      </c>
      <c r="F62" s="4">
        <v>1</v>
      </c>
      <c r="G62" s="4">
        <v>0</v>
      </c>
      <c r="H62" s="10"/>
      <c r="I62" s="10"/>
      <c r="J62" s="21"/>
      <c r="K62" s="21"/>
      <c r="L62" s="10"/>
      <c r="M62" s="10"/>
      <c r="N62" s="35"/>
      <c r="O62" s="23"/>
      <c r="P62" s="28" t="s">
        <v>469</v>
      </c>
      <c r="Q62" s="32" t="s">
        <v>485</v>
      </c>
      <c r="R62" s="31">
        <v>0</v>
      </c>
    </row>
    <row r="63" spans="1:18" ht="48" hidden="1" x14ac:dyDescent="0.25">
      <c r="A63" s="3" t="s">
        <v>182</v>
      </c>
      <c r="B63" s="3" t="s">
        <v>183</v>
      </c>
      <c r="C63" s="2" t="s">
        <v>196</v>
      </c>
      <c r="D63" s="9" t="s">
        <v>197</v>
      </c>
      <c r="E63" s="26" t="s">
        <v>198</v>
      </c>
      <c r="F63" s="4">
        <v>1</v>
      </c>
      <c r="G63" s="4">
        <v>0</v>
      </c>
      <c r="H63" s="10"/>
      <c r="I63" s="10"/>
      <c r="J63" s="21"/>
      <c r="K63" s="21"/>
      <c r="L63" s="10"/>
      <c r="M63" s="10"/>
      <c r="N63" s="35"/>
      <c r="O63" s="23"/>
      <c r="P63" s="28" t="s">
        <v>469</v>
      </c>
      <c r="Q63" s="32" t="s">
        <v>485</v>
      </c>
      <c r="R63" s="31">
        <v>0</v>
      </c>
    </row>
    <row r="64" spans="1:18" ht="60" hidden="1" x14ac:dyDescent="0.25">
      <c r="A64" s="3" t="s">
        <v>182</v>
      </c>
      <c r="B64" s="3" t="s">
        <v>183</v>
      </c>
      <c r="C64" s="2" t="s">
        <v>199</v>
      </c>
      <c r="D64" s="9" t="s">
        <v>200</v>
      </c>
      <c r="E64" s="26" t="s">
        <v>201</v>
      </c>
      <c r="F64" s="4">
        <v>1</v>
      </c>
      <c r="G64" s="4">
        <v>0</v>
      </c>
      <c r="H64" s="10"/>
      <c r="I64" s="10"/>
      <c r="J64" s="21"/>
      <c r="K64" s="21"/>
      <c r="L64" s="10"/>
      <c r="M64" s="10"/>
      <c r="N64" s="35"/>
      <c r="O64" s="23"/>
      <c r="P64" s="28" t="s">
        <v>469</v>
      </c>
      <c r="Q64" s="32" t="s">
        <v>485</v>
      </c>
      <c r="R64" s="31">
        <v>0</v>
      </c>
    </row>
    <row r="65" spans="1:18" ht="192" hidden="1" x14ac:dyDescent="0.25">
      <c r="A65" s="3" t="s">
        <v>202</v>
      </c>
      <c r="B65" s="3" t="s">
        <v>203</v>
      </c>
      <c r="C65" s="2" t="s">
        <v>204</v>
      </c>
      <c r="D65" s="9" t="s">
        <v>205</v>
      </c>
      <c r="E65" s="26" t="s">
        <v>206</v>
      </c>
      <c r="F65" s="4">
        <v>1</v>
      </c>
      <c r="G65" s="4">
        <v>0</v>
      </c>
      <c r="H65" s="10"/>
      <c r="I65" s="10"/>
      <c r="J65" s="21"/>
      <c r="K65" s="21"/>
      <c r="L65" s="10"/>
      <c r="M65" s="10"/>
      <c r="N65" s="35"/>
      <c r="O65" s="23"/>
      <c r="P65" s="28" t="s">
        <v>469</v>
      </c>
      <c r="Q65" s="32" t="s">
        <v>485</v>
      </c>
      <c r="R65" s="31">
        <v>0</v>
      </c>
    </row>
    <row r="66" spans="1:18" ht="192" hidden="1" x14ac:dyDescent="0.25">
      <c r="A66" s="3" t="s">
        <v>202</v>
      </c>
      <c r="B66" s="3" t="s">
        <v>203</v>
      </c>
      <c r="C66" s="2" t="s">
        <v>207</v>
      </c>
      <c r="D66" s="9" t="s">
        <v>208</v>
      </c>
      <c r="E66" s="26" t="s">
        <v>209</v>
      </c>
      <c r="F66" s="4">
        <v>1</v>
      </c>
      <c r="G66" s="4">
        <v>0</v>
      </c>
      <c r="H66" s="10"/>
      <c r="I66" s="10"/>
      <c r="J66" s="21"/>
      <c r="K66" s="21"/>
      <c r="L66" s="10"/>
      <c r="M66" s="10"/>
      <c r="N66" s="35"/>
      <c r="O66" s="23"/>
      <c r="P66" s="28" t="s">
        <v>469</v>
      </c>
      <c r="Q66" s="32" t="s">
        <v>485</v>
      </c>
      <c r="R66" s="31">
        <v>0</v>
      </c>
    </row>
    <row r="67" spans="1:18" ht="168" hidden="1" x14ac:dyDescent="0.25">
      <c r="A67" s="3" t="s">
        <v>210</v>
      </c>
      <c r="B67" s="3" t="s">
        <v>211</v>
      </c>
      <c r="C67" s="2" t="s">
        <v>212</v>
      </c>
      <c r="D67" s="9" t="s">
        <v>213</v>
      </c>
      <c r="E67" s="26" t="s">
        <v>214</v>
      </c>
      <c r="F67" s="4">
        <v>1</v>
      </c>
      <c r="G67" s="4">
        <v>0</v>
      </c>
      <c r="H67" s="10"/>
      <c r="I67" s="10"/>
      <c r="J67" s="21"/>
      <c r="K67" s="21"/>
      <c r="L67" s="10"/>
      <c r="M67" s="10"/>
      <c r="N67" s="35"/>
      <c r="O67" s="23"/>
      <c r="P67" s="28" t="s">
        <v>470</v>
      </c>
      <c r="Q67" s="32" t="s">
        <v>485</v>
      </c>
      <c r="R67" s="31">
        <v>0</v>
      </c>
    </row>
    <row r="68" spans="1:18" ht="108" x14ac:dyDescent="0.25">
      <c r="A68" s="3" t="s">
        <v>215</v>
      </c>
      <c r="B68" s="3" t="s">
        <v>216</v>
      </c>
      <c r="C68" s="2" t="s">
        <v>217</v>
      </c>
      <c r="D68" s="9" t="s">
        <v>218</v>
      </c>
      <c r="E68" s="26" t="s">
        <v>219</v>
      </c>
      <c r="F68" s="4">
        <v>1</v>
      </c>
      <c r="G68" s="4">
        <v>1</v>
      </c>
      <c r="H68" s="4" t="s">
        <v>450</v>
      </c>
      <c r="I68" s="4">
        <v>1</v>
      </c>
      <c r="J68" s="20">
        <v>168751.67</v>
      </c>
      <c r="K68" s="20">
        <v>168751.67</v>
      </c>
      <c r="L68" s="11"/>
      <c r="M68" s="18" t="s">
        <v>461</v>
      </c>
      <c r="N68" s="21"/>
      <c r="O68" s="18"/>
      <c r="P68" s="40" t="s">
        <v>470</v>
      </c>
      <c r="Q68" s="32" t="s">
        <v>486</v>
      </c>
      <c r="R68" s="31">
        <v>0</v>
      </c>
    </row>
    <row r="69" spans="1:18" ht="144" x14ac:dyDescent="0.25">
      <c r="A69" s="3" t="s">
        <v>215</v>
      </c>
      <c r="B69" s="3" t="s">
        <v>216</v>
      </c>
      <c r="C69" s="2" t="s">
        <v>220</v>
      </c>
      <c r="D69" s="9" t="s">
        <v>221</v>
      </c>
      <c r="E69" s="26" t="s">
        <v>222</v>
      </c>
      <c r="F69" s="4">
        <v>1</v>
      </c>
      <c r="G69" s="4">
        <v>1</v>
      </c>
      <c r="H69" s="4" t="s">
        <v>450</v>
      </c>
      <c r="I69" s="4">
        <v>1</v>
      </c>
      <c r="J69" s="20">
        <v>975614.92000000016</v>
      </c>
      <c r="K69" s="20">
        <v>975614.92000000016</v>
      </c>
      <c r="L69" s="11"/>
      <c r="M69" s="18" t="s">
        <v>461</v>
      </c>
      <c r="N69" s="21"/>
      <c r="O69" s="18"/>
      <c r="P69" s="40" t="s">
        <v>470</v>
      </c>
      <c r="Q69" s="32" t="s">
        <v>486</v>
      </c>
      <c r="R69" s="31">
        <v>0</v>
      </c>
    </row>
    <row r="70" spans="1:18" ht="168" x14ac:dyDescent="0.25">
      <c r="A70" s="3" t="s">
        <v>215</v>
      </c>
      <c r="B70" s="3" t="s">
        <v>216</v>
      </c>
      <c r="C70" s="2" t="s">
        <v>223</v>
      </c>
      <c r="D70" s="9" t="s">
        <v>224</v>
      </c>
      <c r="E70" s="26" t="s">
        <v>225</v>
      </c>
      <c r="F70" s="4">
        <v>1</v>
      </c>
      <c r="G70" s="4">
        <v>1</v>
      </c>
      <c r="H70" s="4" t="s">
        <v>450</v>
      </c>
      <c r="I70" s="4">
        <v>1</v>
      </c>
      <c r="J70" s="20">
        <v>1483630.75</v>
      </c>
      <c r="K70" s="20">
        <v>1483630.75</v>
      </c>
      <c r="L70" s="11"/>
      <c r="M70" s="18" t="s">
        <v>461</v>
      </c>
      <c r="N70" s="21"/>
      <c r="O70" s="18"/>
      <c r="P70" s="40" t="s">
        <v>470</v>
      </c>
      <c r="Q70" s="32" t="s">
        <v>486</v>
      </c>
      <c r="R70" s="31">
        <v>0</v>
      </c>
    </row>
    <row r="71" spans="1:18" ht="72" x14ac:dyDescent="0.25">
      <c r="A71" s="3" t="s">
        <v>215</v>
      </c>
      <c r="B71" s="3" t="s">
        <v>216</v>
      </c>
      <c r="C71" s="2" t="s">
        <v>226</v>
      </c>
      <c r="D71" s="9" t="s">
        <v>227</v>
      </c>
      <c r="E71" s="26" t="s">
        <v>228</v>
      </c>
      <c r="F71" s="4">
        <v>1</v>
      </c>
      <c r="G71" s="4">
        <v>1</v>
      </c>
      <c r="H71" s="4" t="s">
        <v>450</v>
      </c>
      <c r="I71" s="4">
        <v>1</v>
      </c>
      <c r="J71" s="20">
        <v>1984476.51</v>
      </c>
      <c r="K71" s="20">
        <v>1984476.51</v>
      </c>
      <c r="L71" s="11"/>
      <c r="M71" s="18" t="s">
        <v>461</v>
      </c>
      <c r="N71" s="21"/>
      <c r="O71" s="18"/>
      <c r="P71" s="40" t="s">
        <v>470</v>
      </c>
      <c r="Q71" s="32" t="s">
        <v>486</v>
      </c>
      <c r="R71" s="31">
        <v>0</v>
      </c>
    </row>
    <row r="72" spans="1:18" ht="156" x14ac:dyDescent="0.25">
      <c r="A72" s="3" t="s">
        <v>215</v>
      </c>
      <c r="B72" s="3" t="s">
        <v>216</v>
      </c>
      <c r="C72" s="2" t="s">
        <v>229</v>
      </c>
      <c r="D72" s="9" t="s">
        <v>230</v>
      </c>
      <c r="E72" s="26" t="s">
        <v>231</v>
      </c>
      <c r="F72" s="4">
        <v>1</v>
      </c>
      <c r="G72" s="4">
        <v>1</v>
      </c>
      <c r="H72" s="4" t="s">
        <v>450</v>
      </c>
      <c r="I72" s="4">
        <v>1</v>
      </c>
      <c r="J72" s="20">
        <v>3254664.0700000003</v>
      </c>
      <c r="K72" s="20">
        <v>3254664.0700000003</v>
      </c>
      <c r="L72" s="11"/>
      <c r="M72" s="18" t="s">
        <v>461</v>
      </c>
      <c r="N72" s="21"/>
      <c r="O72" s="18"/>
      <c r="P72" s="40" t="s">
        <v>470</v>
      </c>
      <c r="Q72" s="32" t="s">
        <v>486</v>
      </c>
      <c r="R72" s="31">
        <v>0</v>
      </c>
    </row>
    <row r="73" spans="1:18" ht="98.25" customHeight="1" x14ac:dyDescent="0.25">
      <c r="A73" s="3" t="s">
        <v>215</v>
      </c>
      <c r="B73" s="3" t="s">
        <v>216</v>
      </c>
      <c r="C73" s="2" t="s">
        <v>232</v>
      </c>
      <c r="D73" s="9" t="s">
        <v>233</v>
      </c>
      <c r="E73" s="26" t="s">
        <v>234</v>
      </c>
      <c r="F73" s="4">
        <v>1</v>
      </c>
      <c r="G73" s="4">
        <v>1</v>
      </c>
      <c r="H73" s="4" t="s">
        <v>450</v>
      </c>
      <c r="I73" s="4">
        <v>1</v>
      </c>
      <c r="J73" s="20">
        <v>2504395.42</v>
      </c>
      <c r="K73" s="20">
        <v>2504395.42</v>
      </c>
      <c r="L73" s="11"/>
      <c r="M73" s="23" t="s">
        <v>461</v>
      </c>
      <c r="N73" s="21"/>
      <c r="O73" s="23"/>
      <c r="P73" s="40" t="s">
        <v>470</v>
      </c>
      <c r="Q73" s="32" t="s">
        <v>486</v>
      </c>
      <c r="R73" s="31">
        <v>0</v>
      </c>
    </row>
    <row r="74" spans="1:18" ht="90" customHeight="1" x14ac:dyDescent="0.25">
      <c r="A74" s="3" t="s">
        <v>215</v>
      </c>
      <c r="B74" s="3" t="s">
        <v>216</v>
      </c>
      <c r="C74" s="2" t="s">
        <v>235</v>
      </c>
      <c r="D74" s="9" t="s">
        <v>236</v>
      </c>
      <c r="E74" s="26" t="s">
        <v>237</v>
      </c>
      <c r="F74" s="4">
        <v>1</v>
      </c>
      <c r="G74" s="4">
        <v>1</v>
      </c>
      <c r="H74" s="4" t="s">
        <v>450</v>
      </c>
      <c r="I74" s="4">
        <v>1</v>
      </c>
      <c r="J74" s="20">
        <v>2819759.83</v>
      </c>
      <c r="K74" s="20">
        <v>2819759.83</v>
      </c>
      <c r="L74" s="11"/>
      <c r="M74" s="18" t="s">
        <v>461</v>
      </c>
      <c r="N74" s="21"/>
      <c r="O74" s="18"/>
      <c r="P74" s="40" t="s">
        <v>470</v>
      </c>
      <c r="Q74" s="32" t="s">
        <v>486</v>
      </c>
      <c r="R74" s="31">
        <v>0</v>
      </c>
    </row>
    <row r="75" spans="1:18" ht="64.5" customHeight="1" x14ac:dyDescent="0.25">
      <c r="A75" s="3" t="s">
        <v>215</v>
      </c>
      <c r="B75" s="3" t="s">
        <v>216</v>
      </c>
      <c r="C75" s="2" t="s">
        <v>238</v>
      </c>
      <c r="D75" s="9" t="s">
        <v>239</v>
      </c>
      <c r="E75" s="26" t="s">
        <v>240</v>
      </c>
      <c r="F75" s="4">
        <v>1</v>
      </c>
      <c r="G75" s="4">
        <v>1</v>
      </c>
      <c r="H75" s="4" t="s">
        <v>450</v>
      </c>
      <c r="I75" s="4">
        <v>1</v>
      </c>
      <c r="J75" s="20">
        <v>1665985.76</v>
      </c>
      <c r="K75" s="20">
        <v>1665985.76</v>
      </c>
      <c r="L75" s="11"/>
      <c r="M75" s="18" t="s">
        <v>461</v>
      </c>
      <c r="N75" s="21"/>
      <c r="O75" s="18"/>
      <c r="P75" s="40" t="s">
        <v>470</v>
      </c>
      <c r="Q75" s="32" t="s">
        <v>486</v>
      </c>
      <c r="R75" s="31">
        <v>0</v>
      </c>
    </row>
    <row r="76" spans="1:18" ht="120" x14ac:dyDescent="0.25">
      <c r="A76" s="3" t="s">
        <v>215</v>
      </c>
      <c r="B76" s="3" t="s">
        <v>216</v>
      </c>
      <c r="C76" s="2" t="s">
        <v>241</v>
      </c>
      <c r="D76" s="9" t="s">
        <v>242</v>
      </c>
      <c r="E76" s="26" t="s">
        <v>243</v>
      </c>
      <c r="F76" s="4">
        <v>1</v>
      </c>
      <c r="G76" s="4">
        <v>1</v>
      </c>
      <c r="H76" s="4" t="s">
        <v>450</v>
      </c>
      <c r="I76" s="4">
        <v>1</v>
      </c>
      <c r="J76" s="20">
        <v>2795265.19</v>
      </c>
      <c r="K76" s="20">
        <v>2795265.19</v>
      </c>
      <c r="L76" s="11"/>
      <c r="M76" s="18" t="s">
        <v>462</v>
      </c>
      <c r="N76" s="21"/>
      <c r="O76" s="18"/>
      <c r="P76" s="40" t="s">
        <v>470</v>
      </c>
      <c r="Q76" s="32" t="s">
        <v>486</v>
      </c>
      <c r="R76" s="31">
        <v>0</v>
      </c>
    </row>
    <row r="77" spans="1:18" ht="132" hidden="1" x14ac:dyDescent="0.25">
      <c r="A77" s="3" t="s">
        <v>215</v>
      </c>
      <c r="B77" s="3" t="s">
        <v>216</v>
      </c>
      <c r="C77" s="2" t="s">
        <v>244</v>
      </c>
      <c r="D77" s="9" t="s">
        <v>245</v>
      </c>
      <c r="E77" s="26" t="s">
        <v>246</v>
      </c>
      <c r="F77" s="4">
        <v>1</v>
      </c>
      <c r="G77" s="4">
        <v>0</v>
      </c>
      <c r="H77" s="10"/>
      <c r="I77" s="10"/>
      <c r="J77" s="21"/>
      <c r="K77" s="21"/>
      <c r="L77" s="10"/>
      <c r="M77" s="10"/>
      <c r="N77" s="35"/>
      <c r="O77" s="23"/>
      <c r="P77" s="28" t="s">
        <v>470</v>
      </c>
      <c r="Q77" s="32" t="s">
        <v>485</v>
      </c>
      <c r="R77" s="31">
        <v>0</v>
      </c>
    </row>
    <row r="78" spans="1:18" ht="101.25" customHeight="1" x14ac:dyDescent="0.25">
      <c r="A78" s="3" t="s">
        <v>215</v>
      </c>
      <c r="B78" s="3" t="s">
        <v>216</v>
      </c>
      <c r="C78" s="2" t="s">
        <v>247</v>
      </c>
      <c r="D78" s="9" t="s">
        <v>248</v>
      </c>
      <c r="E78" s="26" t="s">
        <v>249</v>
      </c>
      <c r="F78" s="4">
        <v>1</v>
      </c>
      <c r="G78" s="4">
        <v>1</v>
      </c>
      <c r="H78" s="4" t="s">
        <v>450</v>
      </c>
      <c r="I78" s="4">
        <v>1</v>
      </c>
      <c r="J78" s="20">
        <v>3110079.1999999993</v>
      </c>
      <c r="K78" s="20">
        <v>3110079.1999999993</v>
      </c>
      <c r="L78" s="11"/>
      <c r="M78" s="18" t="s">
        <v>462</v>
      </c>
      <c r="N78" s="21"/>
      <c r="O78" s="18"/>
      <c r="P78" s="40" t="s">
        <v>470</v>
      </c>
      <c r="Q78" s="32" t="s">
        <v>486</v>
      </c>
      <c r="R78" s="31">
        <v>0</v>
      </c>
    </row>
    <row r="79" spans="1:18" ht="72" x14ac:dyDescent="0.25">
      <c r="A79" s="3" t="s">
        <v>215</v>
      </c>
      <c r="B79" s="3" t="s">
        <v>216</v>
      </c>
      <c r="C79" s="2" t="s">
        <v>250</v>
      </c>
      <c r="D79" s="9" t="s">
        <v>251</v>
      </c>
      <c r="E79" s="26" t="s">
        <v>252</v>
      </c>
      <c r="F79" s="4">
        <v>1</v>
      </c>
      <c r="G79" s="4">
        <v>1</v>
      </c>
      <c r="H79" s="4" t="s">
        <v>450</v>
      </c>
      <c r="I79" s="4">
        <v>1</v>
      </c>
      <c r="J79" s="20">
        <v>2770334.66</v>
      </c>
      <c r="K79" s="20">
        <v>2720334.66</v>
      </c>
      <c r="L79" s="11"/>
      <c r="M79" s="18" t="s">
        <v>461</v>
      </c>
      <c r="N79" s="21"/>
      <c r="O79" s="18"/>
      <c r="P79" s="40" t="s">
        <v>470</v>
      </c>
      <c r="Q79" s="32" t="s">
        <v>486</v>
      </c>
      <c r="R79" s="31">
        <v>0</v>
      </c>
    </row>
    <row r="80" spans="1:18" ht="96" hidden="1" x14ac:dyDescent="0.25">
      <c r="A80" s="3" t="s">
        <v>215</v>
      </c>
      <c r="B80" s="3" t="s">
        <v>216</v>
      </c>
      <c r="C80" s="2" t="s">
        <v>253</v>
      </c>
      <c r="D80" s="9" t="s">
        <v>254</v>
      </c>
      <c r="E80" s="26" t="s">
        <v>255</v>
      </c>
      <c r="F80" s="4">
        <v>1</v>
      </c>
      <c r="G80" s="4">
        <v>0</v>
      </c>
      <c r="H80" s="10"/>
      <c r="I80" s="10"/>
      <c r="J80" s="21"/>
      <c r="K80" s="21"/>
      <c r="L80" s="10"/>
      <c r="M80" s="10"/>
      <c r="N80" s="35"/>
      <c r="O80" s="23"/>
      <c r="P80" s="28" t="s">
        <v>471</v>
      </c>
      <c r="Q80" s="32" t="s">
        <v>485</v>
      </c>
      <c r="R80" s="31">
        <v>0</v>
      </c>
    </row>
    <row r="81" spans="1:18" ht="192" hidden="1" x14ac:dyDescent="0.25">
      <c r="A81" s="3" t="s">
        <v>215</v>
      </c>
      <c r="B81" s="3" t="s">
        <v>216</v>
      </c>
      <c r="C81" s="2" t="s">
        <v>256</v>
      </c>
      <c r="D81" s="9" t="s">
        <v>257</v>
      </c>
      <c r="E81" s="26" t="s">
        <v>258</v>
      </c>
      <c r="F81" s="4">
        <v>1</v>
      </c>
      <c r="G81" s="4">
        <v>0</v>
      </c>
      <c r="H81" s="10"/>
      <c r="I81" s="10"/>
      <c r="J81" s="21"/>
      <c r="K81" s="21"/>
      <c r="L81" s="10"/>
      <c r="M81" s="10"/>
      <c r="N81" s="35"/>
      <c r="O81" s="23"/>
      <c r="P81" s="28" t="s">
        <v>470</v>
      </c>
      <c r="Q81" s="32" t="s">
        <v>485</v>
      </c>
      <c r="R81" s="31">
        <v>0</v>
      </c>
    </row>
    <row r="82" spans="1:18" ht="180" hidden="1" x14ac:dyDescent="0.25">
      <c r="A82" s="3" t="s">
        <v>215</v>
      </c>
      <c r="B82" s="3" t="s">
        <v>216</v>
      </c>
      <c r="C82" s="2" t="s">
        <v>259</v>
      </c>
      <c r="D82" s="9" t="s">
        <v>260</v>
      </c>
      <c r="E82" s="26" t="s">
        <v>261</v>
      </c>
      <c r="F82" s="4">
        <v>1</v>
      </c>
      <c r="G82" s="4">
        <v>0</v>
      </c>
      <c r="H82" s="10"/>
      <c r="I82" s="10"/>
      <c r="J82" s="21"/>
      <c r="K82" s="21"/>
      <c r="L82" s="10"/>
      <c r="M82" s="10"/>
      <c r="N82" s="35"/>
      <c r="O82" s="23"/>
      <c r="P82" s="28" t="s">
        <v>470</v>
      </c>
      <c r="Q82" s="32" t="s">
        <v>485</v>
      </c>
      <c r="R82" s="31">
        <v>0</v>
      </c>
    </row>
    <row r="83" spans="1:18" ht="132" hidden="1" x14ac:dyDescent="0.25">
      <c r="A83" s="3" t="s">
        <v>215</v>
      </c>
      <c r="B83" s="3" t="s">
        <v>216</v>
      </c>
      <c r="C83" s="2" t="s">
        <v>262</v>
      </c>
      <c r="D83" s="9" t="s">
        <v>263</v>
      </c>
      <c r="E83" s="26" t="s">
        <v>264</v>
      </c>
      <c r="F83" s="4">
        <v>1</v>
      </c>
      <c r="G83" s="4">
        <v>0</v>
      </c>
      <c r="H83" s="10"/>
      <c r="I83" s="10"/>
      <c r="J83" s="21"/>
      <c r="K83" s="21"/>
      <c r="L83" s="10"/>
      <c r="M83" s="10"/>
      <c r="N83" s="35"/>
      <c r="O83" s="23"/>
      <c r="P83" s="28" t="s">
        <v>471</v>
      </c>
      <c r="Q83" s="32" t="s">
        <v>485</v>
      </c>
      <c r="R83" s="31">
        <v>0</v>
      </c>
    </row>
    <row r="84" spans="1:18" ht="168" hidden="1" x14ac:dyDescent="0.25">
      <c r="A84" s="3" t="s">
        <v>215</v>
      </c>
      <c r="B84" s="3" t="s">
        <v>216</v>
      </c>
      <c r="C84" s="2" t="s">
        <v>265</v>
      </c>
      <c r="D84" s="9" t="s">
        <v>266</v>
      </c>
      <c r="E84" s="26" t="s">
        <v>267</v>
      </c>
      <c r="F84" s="4">
        <v>1</v>
      </c>
      <c r="G84" s="4">
        <v>0</v>
      </c>
      <c r="H84" s="10"/>
      <c r="I84" s="10"/>
      <c r="J84" s="21"/>
      <c r="K84" s="21"/>
      <c r="L84" s="10"/>
      <c r="M84" s="10"/>
      <c r="N84" s="35"/>
      <c r="O84" s="23"/>
      <c r="P84" s="28" t="s">
        <v>471</v>
      </c>
      <c r="Q84" s="32" t="s">
        <v>485</v>
      </c>
      <c r="R84" s="31">
        <v>0</v>
      </c>
    </row>
    <row r="85" spans="1:18" ht="168" hidden="1" x14ac:dyDescent="0.25">
      <c r="A85" s="3" t="s">
        <v>215</v>
      </c>
      <c r="B85" s="3" t="s">
        <v>216</v>
      </c>
      <c r="C85" s="2" t="s">
        <v>268</v>
      </c>
      <c r="D85" s="9" t="s">
        <v>269</v>
      </c>
      <c r="E85" s="26" t="s">
        <v>270</v>
      </c>
      <c r="F85" s="4">
        <v>1</v>
      </c>
      <c r="G85" s="4">
        <v>0</v>
      </c>
      <c r="H85" s="10"/>
      <c r="I85" s="10"/>
      <c r="J85" s="21"/>
      <c r="K85" s="21"/>
      <c r="L85" s="10"/>
      <c r="M85" s="10"/>
      <c r="N85" s="35"/>
      <c r="O85" s="23"/>
      <c r="P85" s="28" t="s">
        <v>471</v>
      </c>
      <c r="Q85" s="32" t="s">
        <v>485</v>
      </c>
      <c r="R85" s="31">
        <v>0</v>
      </c>
    </row>
    <row r="86" spans="1:18" ht="120" hidden="1" x14ac:dyDescent="0.25">
      <c r="A86" s="3" t="s">
        <v>215</v>
      </c>
      <c r="B86" s="3" t="s">
        <v>216</v>
      </c>
      <c r="C86" s="2" t="s">
        <v>271</v>
      </c>
      <c r="D86" s="9" t="s">
        <v>272</v>
      </c>
      <c r="E86" s="26" t="s">
        <v>273</v>
      </c>
      <c r="F86" s="4">
        <v>1</v>
      </c>
      <c r="G86" s="4">
        <v>0</v>
      </c>
      <c r="H86" s="10"/>
      <c r="I86" s="10"/>
      <c r="J86" s="21"/>
      <c r="K86" s="21"/>
      <c r="L86" s="10"/>
      <c r="M86" s="10"/>
      <c r="N86" s="35"/>
      <c r="O86" s="23"/>
      <c r="P86" s="28" t="s">
        <v>471</v>
      </c>
      <c r="Q86" s="32" t="s">
        <v>485</v>
      </c>
      <c r="R86" s="31">
        <v>0</v>
      </c>
    </row>
    <row r="87" spans="1:18" ht="108" hidden="1" x14ac:dyDescent="0.25">
      <c r="A87" s="3" t="s">
        <v>215</v>
      </c>
      <c r="B87" s="3" t="s">
        <v>216</v>
      </c>
      <c r="C87" s="2" t="s">
        <v>274</v>
      </c>
      <c r="D87" s="9" t="s">
        <v>275</v>
      </c>
      <c r="E87" s="26" t="s">
        <v>276</v>
      </c>
      <c r="F87" s="4">
        <v>1</v>
      </c>
      <c r="G87" s="4">
        <v>0</v>
      </c>
      <c r="H87" s="10"/>
      <c r="I87" s="10"/>
      <c r="J87" s="21"/>
      <c r="K87" s="21"/>
      <c r="L87" s="10"/>
      <c r="M87" s="10"/>
      <c r="N87" s="35"/>
      <c r="O87" s="23"/>
      <c r="P87" s="28" t="s">
        <v>471</v>
      </c>
      <c r="Q87" s="32" t="s">
        <v>485</v>
      </c>
      <c r="R87" s="31">
        <v>0</v>
      </c>
    </row>
    <row r="88" spans="1:18" ht="288" hidden="1" x14ac:dyDescent="0.25">
      <c r="A88" s="3" t="s">
        <v>215</v>
      </c>
      <c r="B88" s="3" t="s">
        <v>216</v>
      </c>
      <c r="C88" s="2" t="s">
        <v>277</v>
      </c>
      <c r="D88" s="9" t="s">
        <v>278</v>
      </c>
      <c r="E88" s="26" t="s">
        <v>279</v>
      </c>
      <c r="F88" s="4">
        <v>1</v>
      </c>
      <c r="G88" s="4">
        <v>0</v>
      </c>
      <c r="H88" s="10"/>
      <c r="I88" s="10"/>
      <c r="J88" s="21"/>
      <c r="K88" s="21"/>
      <c r="L88" s="10"/>
      <c r="M88" s="10"/>
      <c r="N88" s="35"/>
      <c r="O88" s="23"/>
      <c r="P88" s="28" t="s">
        <v>471</v>
      </c>
      <c r="Q88" s="32" t="s">
        <v>485</v>
      </c>
      <c r="R88" s="31">
        <v>0</v>
      </c>
    </row>
    <row r="89" spans="1:18" ht="83.25" customHeight="1" x14ac:dyDescent="0.25">
      <c r="A89" s="3" t="s">
        <v>280</v>
      </c>
      <c r="B89" s="3" t="s">
        <v>281</v>
      </c>
      <c r="C89" s="33" t="s">
        <v>282</v>
      </c>
      <c r="D89" s="9" t="s">
        <v>283</v>
      </c>
      <c r="E89" s="26" t="s">
        <v>284</v>
      </c>
      <c r="F89" s="4">
        <v>1</v>
      </c>
      <c r="G89" s="4">
        <v>1</v>
      </c>
      <c r="H89" s="4" t="s">
        <v>450</v>
      </c>
      <c r="I89" s="4">
        <v>1</v>
      </c>
      <c r="J89" s="20">
        <v>8262.18</v>
      </c>
      <c r="K89" s="20">
        <v>8262.18</v>
      </c>
      <c r="L89" s="11"/>
      <c r="M89" s="23" t="s">
        <v>465</v>
      </c>
      <c r="N89" s="21"/>
      <c r="O89" s="23" t="s">
        <v>498</v>
      </c>
      <c r="P89" s="40" t="s">
        <v>472</v>
      </c>
      <c r="Q89" s="32" t="s">
        <v>487</v>
      </c>
      <c r="R89" s="31">
        <v>0</v>
      </c>
    </row>
    <row r="90" spans="1:18" ht="81.75" customHeight="1" x14ac:dyDescent="0.25">
      <c r="A90" s="3" t="s">
        <v>280</v>
      </c>
      <c r="B90" s="3" t="s">
        <v>281</v>
      </c>
      <c r="C90" s="2" t="s">
        <v>285</v>
      </c>
      <c r="D90" s="9" t="s">
        <v>286</v>
      </c>
      <c r="E90" s="26" t="s">
        <v>287</v>
      </c>
      <c r="F90" s="4">
        <v>1</v>
      </c>
      <c r="G90" s="4">
        <v>1</v>
      </c>
      <c r="H90" s="4" t="s">
        <v>450</v>
      </c>
      <c r="I90" s="4">
        <v>1</v>
      </c>
      <c r="J90" s="20">
        <v>890269.84</v>
      </c>
      <c r="K90" s="20">
        <v>890269.84</v>
      </c>
      <c r="L90" s="11"/>
      <c r="M90" s="18" t="s">
        <v>461</v>
      </c>
      <c r="N90" s="21"/>
      <c r="O90" s="18"/>
      <c r="P90" s="40" t="s">
        <v>471</v>
      </c>
      <c r="Q90" s="32" t="s">
        <v>486</v>
      </c>
      <c r="R90" s="31">
        <v>0</v>
      </c>
    </row>
    <row r="91" spans="1:18" ht="138" customHeight="1" x14ac:dyDescent="0.25">
      <c r="A91" s="3" t="s">
        <v>280</v>
      </c>
      <c r="B91" s="3" t="s">
        <v>281</v>
      </c>
      <c r="C91" s="33" t="s">
        <v>288</v>
      </c>
      <c r="D91" s="9" t="s">
        <v>289</v>
      </c>
      <c r="E91" s="26" t="s">
        <v>290</v>
      </c>
      <c r="F91" s="4">
        <v>1</v>
      </c>
      <c r="G91" s="4">
        <v>1</v>
      </c>
      <c r="H91" s="4" t="s">
        <v>451</v>
      </c>
      <c r="I91" s="4">
        <v>0</v>
      </c>
      <c r="J91" s="20">
        <v>713637.34000000008</v>
      </c>
      <c r="K91" s="20">
        <v>678637.34000000008</v>
      </c>
      <c r="L91" s="11">
        <v>0</v>
      </c>
      <c r="M91" s="18" t="s">
        <v>461</v>
      </c>
      <c r="N91" s="20">
        <f>0.03*(J91-K91)</f>
        <v>1050</v>
      </c>
      <c r="O91" s="18" t="s">
        <v>499</v>
      </c>
      <c r="P91" s="40" t="s">
        <v>471</v>
      </c>
      <c r="Q91" s="32" t="s">
        <v>477</v>
      </c>
      <c r="R91" s="20">
        <v>0</v>
      </c>
    </row>
    <row r="92" spans="1:18" ht="144" hidden="1" x14ac:dyDescent="0.25">
      <c r="A92" s="3" t="s">
        <v>280</v>
      </c>
      <c r="B92" s="3" t="s">
        <v>281</v>
      </c>
      <c r="C92" s="2" t="s">
        <v>291</v>
      </c>
      <c r="D92" s="9" t="s">
        <v>292</v>
      </c>
      <c r="E92" s="26" t="s">
        <v>293</v>
      </c>
      <c r="F92" s="4">
        <v>1</v>
      </c>
      <c r="G92" s="4">
        <v>0</v>
      </c>
      <c r="H92" s="10"/>
      <c r="I92" s="10"/>
      <c r="J92" s="21"/>
      <c r="K92" s="21"/>
      <c r="L92" s="10"/>
      <c r="M92" s="10"/>
      <c r="N92" s="35"/>
      <c r="O92" s="23"/>
      <c r="P92" s="28" t="s">
        <v>471</v>
      </c>
      <c r="Q92" s="32" t="s">
        <v>485</v>
      </c>
      <c r="R92" s="31">
        <v>0</v>
      </c>
    </row>
    <row r="93" spans="1:18" ht="144" hidden="1" x14ac:dyDescent="0.25">
      <c r="A93" s="3" t="s">
        <v>280</v>
      </c>
      <c r="B93" s="3" t="s">
        <v>281</v>
      </c>
      <c r="C93" s="2" t="s">
        <v>294</v>
      </c>
      <c r="D93" s="9" t="s">
        <v>295</v>
      </c>
      <c r="E93" s="26" t="s">
        <v>296</v>
      </c>
      <c r="F93" s="4">
        <v>1</v>
      </c>
      <c r="G93" s="4">
        <v>0</v>
      </c>
      <c r="H93" s="10"/>
      <c r="I93" s="10"/>
      <c r="J93" s="21"/>
      <c r="K93" s="21"/>
      <c r="L93" s="10"/>
      <c r="M93" s="10"/>
      <c r="N93" s="35"/>
      <c r="O93" s="23"/>
      <c r="P93" s="28" t="s">
        <v>471</v>
      </c>
      <c r="Q93" s="32" t="s">
        <v>485</v>
      </c>
      <c r="R93" s="31">
        <v>0</v>
      </c>
    </row>
    <row r="94" spans="1:18" ht="72" hidden="1" x14ac:dyDescent="0.25">
      <c r="A94" s="3" t="s">
        <v>280</v>
      </c>
      <c r="B94" s="3" t="s">
        <v>281</v>
      </c>
      <c r="C94" s="2" t="s">
        <v>297</v>
      </c>
      <c r="D94" s="9" t="s">
        <v>298</v>
      </c>
      <c r="E94" s="26" t="s">
        <v>299</v>
      </c>
      <c r="F94" s="4">
        <v>1</v>
      </c>
      <c r="G94" s="4">
        <v>0</v>
      </c>
      <c r="H94" s="10"/>
      <c r="I94" s="10"/>
      <c r="J94" s="21"/>
      <c r="K94" s="21"/>
      <c r="L94" s="10"/>
      <c r="M94" s="10"/>
      <c r="N94" s="35"/>
      <c r="O94" s="23"/>
      <c r="P94" s="28" t="s">
        <v>471</v>
      </c>
      <c r="Q94" s="32" t="s">
        <v>485</v>
      </c>
      <c r="R94" s="31">
        <v>0</v>
      </c>
    </row>
    <row r="95" spans="1:18" ht="120" x14ac:dyDescent="0.25">
      <c r="A95" s="3" t="s">
        <v>280</v>
      </c>
      <c r="B95" s="3" t="s">
        <v>281</v>
      </c>
      <c r="C95" s="2" t="s">
        <v>300</v>
      </c>
      <c r="D95" s="9" t="s">
        <v>301</v>
      </c>
      <c r="E95" s="26" t="s">
        <v>302</v>
      </c>
      <c r="F95" s="4">
        <v>1</v>
      </c>
      <c r="G95" s="4">
        <v>1</v>
      </c>
      <c r="H95" s="4" t="s">
        <v>450</v>
      </c>
      <c r="I95" s="4">
        <v>1</v>
      </c>
      <c r="J95" s="20">
        <v>373175.38999999996</v>
      </c>
      <c r="K95" s="20">
        <v>373175.38999999996</v>
      </c>
      <c r="L95" s="11"/>
      <c r="M95" s="18" t="s">
        <v>461</v>
      </c>
      <c r="N95" s="21"/>
      <c r="O95" s="18"/>
      <c r="P95" s="40" t="s">
        <v>471</v>
      </c>
      <c r="Q95" s="32" t="s">
        <v>486</v>
      </c>
      <c r="R95" s="31">
        <v>0</v>
      </c>
    </row>
    <row r="96" spans="1:18" ht="96" x14ac:dyDescent="0.25">
      <c r="A96" s="3" t="s">
        <v>280</v>
      </c>
      <c r="B96" s="3" t="s">
        <v>281</v>
      </c>
      <c r="C96" s="2" t="s">
        <v>303</v>
      </c>
      <c r="D96" s="9" t="s">
        <v>304</v>
      </c>
      <c r="E96" s="26" t="s">
        <v>305</v>
      </c>
      <c r="F96" s="4">
        <v>1</v>
      </c>
      <c r="G96" s="4">
        <v>1</v>
      </c>
      <c r="H96" s="4" t="s">
        <v>450</v>
      </c>
      <c r="I96" s="4">
        <v>1</v>
      </c>
      <c r="J96" s="20">
        <v>616681.52</v>
      </c>
      <c r="K96" s="20">
        <v>616681.52</v>
      </c>
      <c r="L96" s="11"/>
      <c r="M96" s="18" t="s">
        <v>461</v>
      </c>
      <c r="N96" s="21"/>
      <c r="O96" s="18"/>
      <c r="P96" s="40" t="s">
        <v>471</v>
      </c>
      <c r="Q96" s="32" t="s">
        <v>486</v>
      </c>
      <c r="R96" s="31">
        <v>0</v>
      </c>
    </row>
    <row r="97" spans="1:18" ht="409.5" x14ac:dyDescent="0.25">
      <c r="A97" s="3" t="s">
        <v>280</v>
      </c>
      <c r="B97" s="3" t="s">
        <v>281</v>
      </c>
      <c r="C97" s="33" t="s">
        <v>306</v>
      </c>
      <c r="D97" s="9" t="s">
        <v>307</v>
      </c>
      <c r="E97" s="26" t="s">
        <v>308</v>
      </c>
      <c r="F97" s="4">
        <v>1</v>
      </c>
      <c r="G97" s="4">
        <v>1</v>
      </c>
      <c r="H97" s="4" t="s">
        <v>452</v>
      </c>
      <c r="I97" s="4">
        <v>0</v>
      </c>
      <c r="J97" s="20">
        <v>413323.13</v>
      </c>
      <c r="K97" s="20">
        <v>33764.130000000005</v>
      </c>
      <c r="L97" s="11" t="s">
        <v>453</v>
      </c>
      <c r="M97" s="18" t="s">
        <v>461</v>
      </c>
      <c r="N97" s="20">
        <f>0.03*(J97-K97)</f>
        <v>11386.77</v>
      </c>
      <c r="O97" s="18" t="s">
        <v>500</v>
      </c>
      <c r="P97" s="40" t="s">
        <v>471</v>
      </c>
      <c r="Q97" s="32" t="s">
        <v>477</v>
      </c>
      <c r="R97" s="31">
        <v>0</v>
      </c>
    </row>
    <row r="98" spans="1:18" ht="120" hidden="1" x14ac:dyDescent="0.25">
      <c r="A98" s="3" t="s">
        <v>280</v>
      </c>
      <c r="B98" s="3" t="s">
        <v>281</v>
      </c>
      <c r="C98" s="2" t="s">
        <v>309</v>
      </c>
      <c r="D98" s="9" t="s">
        <v>310</v>
      </c>
      <c r="E98" s="26" t="s">
        <v>311</v>
      </c>
      <c r="F98" s="4">
        <v>1</v>
      </c>
      <c r="G98" s="4">
        <v>0</v>
      </c>
      <c r="H98" s="10"/>
      <c r="I98" s="10"/>
      <c r="J98" s="21"/>
      <c r="K98" s="21"/>
      <c r="L98" s="10"/>
      <c r="M98" s="10"/>
      <c r="N98" s="35"/>
      <c r="O98" s="23"/>
      <c r="P98" s="28" t="s">
        <v>471</v>
      </c>
      <c r="Q98" s="32" t="s">
        <v>485</v>
      </c>
      <c r="R98" s="31">
        <v>0</v>
      </c>
    </row>
    <row r="99" spans="1:18" ht="409.5" x14ac:dyDescent="0.25">
      <c r="A99" s="3" t="s">
        <v>280</v>
      </c>
      <c r="B99" s="3" t="s">
        <v>281</v>
      </c>
      <c r="C99" s="33" t="s">
        <v>312</v>
      </c>
      <c r="D99" s="9" t="s">
        <v>313</v>
      </c>
      <c r="E99" s="26" t="s">
        <v>314</v>
      </c>
      <c r="F99" s="4">
        <v>1</v>
      </c>
      <c r="G99" s="4">
        <v>1</v>
      </c>
      <c r="H99" s="4" t="s">
        <v>454</v>
      </c>
      <c r="I99" s="4">
        <v>0</v>
      </c>
      <c r="J99" s="20">
        <v>544383.92000000004</v>
      </c>
      <c r="K99" s="20">
        <v>40922.28</v>
      </c>
      <c r="L99" s="11" t="s">
        <v>455</v>
      </c>
      <c r="M99" s="18" t="s">
        <v>461</v>
      </c>
      <c r="N99" s="20">
        <f>0.03*(J99-K99)</f>
        <v>15103.849200000001</v>
      </c>
      <c r="O99" s="18" t="s">
        <v>501</v>
      </c>
      <c r="P99" s="40" t="s">
        <v>471</v>
      </c>
      <c r="Q99" s="32" t="s">
        <v>477</v>
      </c>
      <c r="R99" s="31">
        <v>0</v>
      </c>
    </row>
    <row r="100" spans="1:18" ht="409.5" x14ac:dyDescent="0.25">
      <c r="A100" s="3" t="s">
        <v>280</v>
      </c>
      <c r="B100" s="3" t="s">
        <v>281</v>
      </c>
      <c r="C100" s="33" t="s">
        <v>315</v>
      </c>
      <c r="D100" s="9" t="s">
        <v>316</v>
      </c>
      <c r="E100" s="26" t="s">
        <v>317</v>
      </c>
      <c r="F100" s="4">
        <v>1</v>
      </c>
      <c r="G100" s="4">
        <v>1</v>
      </c>
      <c r="H100" s="4" t="s">
        <v>454</v>
      </c>
      <c r="I100" s="4">
        <v>0</v>
      </c>
      <c r="J100" s="20">
        <v>288066.49</v>
      </c>
      <c r="K100" s="20">
        <v>22348.25</v>
      </c>
      <c r="L100" s="11" t="s">
        <v>456</v>
      </c>
      <c r="M100" s="18" t="s">
        <v>461</v>
      </c>
      <c r="N100" s="20">
        <f>0.03*(J100-K100)</f>
        <v>7971.5471999999991</v>
      </c>
      <c r="O100" s="18" t="s">
        <v>502</v>
      </c>
      <c r="P100" s="40" t="s">
        <v>471</v>
      </c>
      <c r="Q100" s="32" t="s">
        <v>477</v>
      </c>
      <c r="R100" s="31">
        <v>0</v>
      </c>
    </row>
    <row r="101" spans="1:18" ht="409.5" x14ac:dyDescent="0.25">
      <c r="A101" s="3" t="s">
        <v>280</v>
      </c>
      <c r="B101" s="3" t="s">
        <v>281</v>
      </c>
      <c r="C101" s="33" t="s">
        <v>318</v>
      </c>
      <c r="D101" s="9" t="s">
        <v>319</v>
      </c>
      <c r="E101" s="26" t="s">
        <v>320</v>
      </c>
      <c r="F101" s="4">
        <v>1</v>
      </c>
      <c r="G101" s="4">
        <v>1</v>
      </c>
      <c r="H101" s="4" t="s">
        <v>454</v>
      </c>
      <c r="I101" s="4">
        <v>0</v>
      </c>
      <c r="J101" s="20">
        <v>636073.23</v>
      </c>
      <c r="K101" s="20">
        <v>54543.519999999997</v>
      </c>
      <c r="L101" s="11" t="s">
        <v>455</v>
      </c>
      <c r="M101" s="18" t="s">
        <v>461</v>
      </c>
      <c r="N101" s="20">
        <f>0.03*(J101-K101)</f>
        <v>17445.891299999999</v>
      </c>
      <c r="O101" s="18" t="s">
        <v>503</v>
      </c>
      <c r="P101" s="40" t="s">
        <v>471</v>
      </c>
      <c r="Q101" s="32" t="s">
        <v>477</v>
      </c>
      <c r="R101" s="31">
        <v>0</v>
      </c>
    </row>
    <row r="102" spans="1:18" ht="409.5" x14ac:dyDescent="0.25">
      <c r="A102" s="3" t="s">
        <v>280</v>
      </c>
      <c r="B102" s="3" t="s">
        <v>281</v>
      </c>
      <c r="C102" s="33" t="s">
        <v>321</v>
      </c>
      <c r="D102" s="9" t="s">
        <v>322</v>
      </c>
      <c r="E102" s="26" t="s">
        <v>323</v>
      </c>
      <c r="F102" s="4">
        <v>1</v>
      </c>
      <c r="G102" s="4">
        <v>1</v>
      </c>
      <c r="H102" s="4" t="s">
        <v>454</v>
      </c>
      <c r="I102" s="4">
        <v>0</v>
      </c>
      <c r="J102" s="20">
        <v>864573.46</v>
      </c>
      <c r="K102" s="20">
        <v>73573.459999999992</v>
      </c>
      <c r="L102" s="11" t="s">
        <v>457</v>
      </c>
      <c r="M102" s="18" t="s">
        <v>461</v>
      </c>
      <c r="N102" s="20">
        <f>0.03*(J102-K102)</f>
        <v>23730</v>
      </c>
      <c r="O102" s="18" t="s">
        <v>504</v>
      </c>
      <c r="P102" s="40" t="s">
        <v>471</v>
      </c>
      <c r="Q102" s="32" t="s">
        <v>477</v>
      </c>
      <c r="R102" s="31">
        <v>0</v>
      </c>
    </row>
    <row r="103" spans="1:18" ht="409.5" x14ac:dyDescent="0.25">
      <c r="A103" s="3" t="s">
        <v>280</v>
      </c>
      <c r="B103" s="3" t="s">
        <v>281</v>
      </c>
      <c r="C103" s="33" t="s">
        <v>324</v>
      </c>
      <c r="D103" s="9" t="s">
        <v>325</v>
      </c>
      <c r="E103" s="26" t="s">
        <v>326</v>
      </c>
      <c r="F103" s="4">
        <v>1</v>
      </c>
      <c r="G103" s="4">
        <v>1</v>
      </c>
      <c r="H103" s="4" t="s">
        <v>454</v>
      </c>
      <c r="I103" s="4">
        <v>0</v>
      </c>
      <c r="J103" s="20">
        <v>804447.99</v>
      </c>
      <c r="K103" s="20">
        <v>61057.99</v>
      </c>
      <c r="L103" s="11" t="s">
        <v>455</v>
      </c>
      <c r="M103" s="18" t="s">
        <v>461</v>
      </c>
      <c r="N103" s="20">
        <f>0.03*(J103-K103)</f>
        <v>22301.7</v>
      </c>
      <c r="O103" s="18" t="s">
        <v>505</v>
      </c>
      <c r="P103" s="40" t="s">
        <v>471</v>
      </c>
      <c r="Q103" s="32" t="s">
        <v>477</v>
      </c>
      <c r="R103" s="31">
        <v>0</v>
      </c>
    </row>
    <row r="104" spans="1:18" ht="144" hidden="1" x14ac:dyDescent="0.25">
      <c r="A104" s="3" t="s">
        <v>280</v>
      </c>
      <c r="B104" s="3" t="s">
        <v>281</v>
      </c>
      <c r="C104" s="2" t="s">
        <v>327</v>
      </c>
      <c r="D104" s="9" t="s">
        <v>328</v>
      </c>
      <c r="E104" s="26" t="s">
        <v>329</v>
      </c>
      <c r="F104" s="4">
        <v>1</v>
      </c>
      <c r="G104" s="4">
        <v>0</v>
      </c>
      <c r="H104" s="10"/>
      <c r="I104" s="10"/>
      <c r="J104" s="21"/>
      <c r="K104" s="21"/>
      <c r="L104" s="10"/>
      <c r="M104" s="10"/>
      <c r="N104" s="35"/>
      <c r="O104" s="23"/>
      <c r="P104" s="28" t="s">
        <v>471</v>
      </c>
      <c r="Q104" s="32" t="s">
        <v>485</v>
      </c>
      <c r="R104" s="31">
        <v>0</v>
      </c>
    </row>
    <row r="105" spans="1:18" ht="96" hidden="1" x14ac:dyDescent="0.25">
      <c r="A105" s="3" t="s">
        <v>280</v>
      </c>
      <c r="B105" s="3" t="s">
        <v>281</v>
      </c>
      <c r="C105" s="2" t="s">
        <v>330</v>
      </c>
      <c r="D105" s="9" t="s">
        <v>331</v>
      </c>
      <c r="E105" s="26" t="s">
        <v>332</v>
      </c>
      <c r="F105" s="4">
        <v>1</v>
      </c>
      <c r="G105" s="4">
        <v>0</v>
      </c>
      <c r="H105" s="10"/>
      <c r="I105" s="10"/>
      <c r="J105" s="21"/>
      <c r="K105" s="21"/>
      <c r="L105" s="10"/>
      <c r="M105" s="10"/>
      <c r="N105" s="35"/>
      <c r="O105" s="23"/>
      <c r="P105" s="28" t="s">
        <v>471</v>
      </c>
      <c r="Q105" s="32" t="s">
        <v>485</v>
      </c>
      <c r="R105" s="31">
        <v>0</v>
      </c>
    </row>
    <row r="106" spans="1:18" ht="132" x14ac:dyDescent="0.25">
      <c r="A106" s="3" t="s">
        <v>280</v>
      </c>
      <c r="B106" s="3" t="s">
        <v>281</v>
      </c>
      <c r="C106" s="2" t="s">
        <v>333</v>
      </c>
      <c r="D106" s="9" t="s">
        <v>334</v>
      </c>
      <c r="E106" s="26" t="s">
        <v>335</v>
      </c>
      <c r="F106" s="4">
        <v>1</v>
      </c>
      <c r="G106" s="4">
        <v>1</v>
      </c>
      <c r="H106" s="4" t="s">
        <v>450</v>
      </c>
      <c r="I106" s="4">
        <v>1</v>
      </c>
      <c r="J106" s="20">
        <v>1592542.35</v>
      </c>
      <c r="K106" s="20">
        <v>1592542.35</v>
      </c>
      <c r="L106" s="11"/>
      <c r="M106" s="18" t="s">
        <v>462</v>
      </c>
      <c r="N106" s="21"/>
      <c r="O106" s="18"/>
      <c r="P106" s="40" t="s">
        <v>471</v>
      </c>
      <c r="Q106" s="32" t="s">
        <v>486</v>
      </c>
      <c r="R106" s="31">
        <v>0</v>
      </c>
    </row>
    <row r="107" spans="1:18" ht="409.5" x14ac:dyDescent="0.25">
      <c r="A107" s="3" t="s">
        <v>280</v>
      </c>
      <c r="B107" s="3" t="s">
        <v>281</v>
      </c>
      <c r="C107" s="33" t="s">
        <v>336</v>
      </c>
      <c r="D107" s="9" t="s">
        <v>337</v>
      </c>
      <c r="E107" s="26" t="s">
        <v>338</v>
      </c>
      <c r="F107" s="4">
        <v>1</v>
      </c>
      <c r="G107" s="4">
        <v>1</v>
      </c>
      <c r="H107" s="4" t="s">
        <v>451</v>
      </c>
      <c r="I107" s="4">
        <v>0</v>
      </c>
      <c r="J107" s="20">
        <v>507301.12</v>
      </c>
      <c r="K107" s="20">
        <v>407301.12</v>
      </c>
      <c r="L107" s="11">
        <v>0</v>
      </c>
      <c r="M107" s="18" t="s">
        <v>461</v>
      </c>
      <c r="N107" s="20">
        <f>0.03*(J107-K107)</f>
        <v>3000</v>
      </c>
      <c r="O107" s="18" t="s">
        <v>506</v>
      </c>
      <c r="P107" s="40" t="s">
        <v>471</v>
      </c>
      <c r="Q107" s="32" t="s">
        <v>477</v>
      </c>
      <c r="R107" s="31">
        <v>0</v>
      </c>
    </row>
    <row r="108" spans="1:18" ht="72" hidden="1" x14ac:dyDescent="0.25">
      <c r="A108" s="3" t="s">
        <v>280</v>
      </c>
      <c r="B108" s="3" t="s">
        <v>281</v>
      </c>
      <c r="C108" s="2" t="s">
        <v>339</v>
      </c>
      <c r="D108" s="9" t="s">
        <v>340</v>
      </c>
      <c r="E108" s="26" t="s">
        <v>341</v>
      </c>
      <c r="F108" s="4">
        <v>1</v>
      </c>
      <c r="G108" s="4">
        <v>0</v>
      </c>
      <c r="H108" s="10"/>
      <c r="I108" s="10"/>
      <c r="J108" s="21"/>
      <c r="K108" s="21"/>
      <c r="L108" s="10"/>
      <c r="M108" s="10"/>
      <c r="N108" s="35"/>
      <c r="O108" s="23"/>
      <c r="P108" s="28" t="s">
        <v>471</v>
      </c>
      <c r="Q108" s="32" t="s">
        <v>485</v>
      </c>
      <c r="R108" s="31">
        <v>0</v>
      </c>
    </row>
    <row r="109" spans="1:18" ht="409.5" x14ac:dyDescent="0.25">
      <c r="A109" s="3" t="s">
        <v>280</v>
      </c>
      <c r="B109" s="3" t="s">
        <v>281</v>
      </c>
      <c r="C109" s="33" t="s">
        <v>342</v>
      </c>
      <c r="D109" s="9" t="s">
        <v>343</v>
      </c>
      <c r="E109" s="26" t="s">
        <v>344</v>
      </c>
      <c r="F109" s="4">
        <v>1</v>
      </c>
      <c r="G109" s="4">
        <v>1</v>
      </c>
      <c r="H109" s="4" t="s">
        <v>451</v>
      </c>
      <c r="I109" s="4">
        <v>0</v>
      </c>
      <c r="J109" s="20">
        <v>271924.65000000002</v>
      </c>
      <c r="K109" s="20">
        <v>121924.65</v>
      </c>
      <c r="L109" s="11" t="s">
        <v>458</v>
      </c>
      <c r="M109" s="18" t="s">
        <v>461</v>
      </c>
      <c r="N109" s="20">
        <f>0.03*(J109-K109)</f>
        <v>4500.0000000000009</v>
      </c>
      <c r="O109" s="18" t="s">
        <v>507</v>
      </c>
      <c r="P109" s="40" t="s">
        <v>471</v>
      </c>
      <c r="Q109" s="32" t="s">
        <v>477</v>
      </c>
      <c r="R109" s="31">
        <v>0</v>
      </c>
    </row>
    <row r="110" spans="1:18" ht="72" x14ac:dyDescent="0.25">
      <c r="A110" s="3" t="s">
        <v>280</v>
      </c>
      <c r="B110" s="3" t="s">
        <v>281</v>
      </c>
      <c r="C110" s="2" t="s">
        <v>345</v>
      </c>
      <c r="D110" s="9" t="s">
        <v>346</v>
      </c>
      <c r="E110" s="26" t="s">
        <v>347</v>
      </c>
      <c r="F110" s="4">
        <v>1</v>
      </c>
      <c r="G110" s="4">
        <v>1</v>
      </c>
      <c r="H110" s="4" t="s">
        <v>450</v>
      </c>
      <c r="I110" s="4">
        <v>1</v>
      </c>
      <c r="J110" s="20">
        <v>34635.050000000003</v>
      </c>
      <c r="K110" s="20">
        <v>34635.050000000003</v>
      </c>
      <c r="L110" s="11"/>
      <c r="M110" s="18" t="s">
        <v>461</v>
      </c>
      <c r="N110" s="21"/>
      <c r="O110" s="18"/>
      <c r="P110" s="40" t="s">
        <v>471</v>
      </c>
      <c r="Q110" s="32" t="s">
        <v>486</v>
      </c>
      <c r="R110" s="31">
        <v>0</v>
      </c>
    </row>
    <row r="111" spans="1:18" ht="144" hidden="1" x14ac:dyDescent="0.25">
      <c r="A111" s="3" t="s">
        <v>280</v>
      </c>
      <c r="B111" s="3" t="s">
        <v>281</v>
      </c>
      <c r="C111" s="2" t="s">
        <v>348</v>
      </c>
      <c r="D111" s="9" t="s">
        <v>349</v>
      </c>
      <c r="E111" s="26" t="s">
        <v>350</v>
      </c>
      <c r="F111" s="4">
        <v>1</v>
      </c>
      <c r="G111" s="4">
        <v>0</v>
      </c>
      <c r="H111" s="10"/>
      <c r="I111" s="10"/>
      <c r="J111" s="21"/>
      <c r="K111" s="21"/>
      <c r="L111" s="10"/>
      <c r="M111" s="10"/>
      <c r="N111" s="35"/>
      <c r="O111" s="23"/>
      <c r="P111" s="28" t="s">
        <v>471</v>
      </c>
      <c r="Q111" s="32" t="s">
        <v>485</v>
      </c>
      <c r="R111" s="31">
        <v>0</v>
      </c>
    </row>
    <row r="112" spans="1:18" ht="264" hidden="1" x14ac:dyDescent="0.25">
      <c r="A112" s="3" t="s">
        <v>280</v>
      </c>
      <c r="B112" s="3" t="s">
        <v>281</v>
      </c>
      <c r="C112" s="2" t="s">
        <v>351</v>
      </c>
      <c r="D112" s="9" t="s">
        <v>352</v>
      </c>
      <c r="E112" s="26" t="s">
        <v>353</v>
      </c>
      <c r="F112" s="4">
        <v>1</v>
      </c>
      <c r="G112" s="4">
        <v>0</v>
      </c>
      <c r="H112" s="10"/>
      <c r="I112" s="10"/>
      <c r="J112" s="21"/>
      <c r="K112" s="21"/>
      <c r="L112" s="10"/>
      <c r="M112" s="10"/>
      <c r="N112" s="35"/>
      <c r="O112" s="23"/>
      <c r="P112" s="28" t="s">
        <v>471</v>
      </c>
      <c r="Q112" s="32" t="s">
        <v>485</v>
      </c>
      <c r="R112" s="31">
        <v>0</v>
      </c>
    </row>
    <row r="113" spans="1:18" ht="409.5" x14ac:dyDescent="0.25">
      <c r="A113" s="3" t="s">
        <v>280</v>
      </c>
      <c r="B113" s="3" t="s">
        <v>281</v>
      </c>
      <c r="C113" s="33" t="s">
        <v>354</v>
      </c>
      <c r="D113" s="9" t="s">
        <v>355</v>
      </c>
      <c r="E113" s="26" t="s">
        <v>356</v>
      </c>
      <c r="F113" s="4">
        <v>1</v>
      </c>
      <c r="G113" s="4">
        <v>1</v>
      </c>
      <c r="H113" s="4" t="s">
        <v>452</v>
      </c>
      <c r="I113" s="4">
        <v>0</v>
      </c>
      <c r="J113" s="20">
        <v>219416.07</v>
      </c>
      <c r="K113" s="20">
        <v>9416.07</v>
      </c>
      <c r="L113" s="11"/>
      <c r="M113" s="18" t="s">
        <v>461</v>
      </c>
      <c r="N113" s="20">
        <f>0.03*(J113-K113)</f>
        <v>6300</v>
      </c>
      <c r="O113" s="18" t="s">
        <v>508</v>
      </c>
      <c r="P113" s="40" t="s">
        <v>471</v>
      </c>
      <c r="Q113" s="32" t="s">
        <v>477</v>
      </c>
      <c r="R113" s="31">
        <v>0</v>
      </c>
    </row>
    <row r="114" spans="1:18" ht="409.5" x14ac:dyDescent="0.25">
      <c r="A114" s="3" t="s">
        <v>280</v>
      </c>
      <c r="B114" s="3" t="s">
        <v>281</v>
      </c>
      <c r="C114" s="33" t="s">
        <v>357</v>
      </c>
      <c r="D114" s="9" t="s">
        <v>358</v>
      </c>
      <c r="E114" s="26" t="s">
        <v>359</v>
      </c>
      <c r="F114" s="4">
        <v>1</v>
      </c>
      <c r="G114" s="4">
        <v>1</v>
      </c>
      <c r="H114" s="4" t="s">
        <v>459</v>
      </c>
      <c r="I114" s="4">
        <v>0</v>
      </c>
      <c r="J114" s="20">
        <v>75000</v>
      </c>
      <c r="K114" s="20">
        <v>0</v>
      </c>
      <c r="L114" s="11"/>
      <c r="M114" s="18" t="s">
        <v>461</v>
      </c>
      <c r="N114" s="20">
        <f>0.03*(J114-K114)</f>
        <v>2250</v>
      </c>
      <c r="O114" s="18" t="s">
        <v>509</v>
      </c>
      <c r="P114" s="40" t="s">
        <v>473</v>
      </c>
      <c r="Q114" s="32" t="s">
        <v>477</v>
      </c>
      <c r="R114" s="31">
        <v>0</v>
      </c>
    </row>
    <row r="115" spans="1:18" ht="48" hidden="1" x14ac:dyDescent="0.25">
      <c r="A115" s="3" t="s">
        <v>360</v>
      </c>
      <c r="B115" s="3" t="s">
        <v>361</v>
      </c>
      <c r="C115" s="2" t="s">
        <v>362</v>
      </c>
      <c r="D115" s="9" t="s">
        <v>363</v>
      </c>
      <c r="E115" s="26" t="s">
        <v>364</v>
      </c>
      <c r="F115" s="4">
        <v>1</v>
      </c>
      <c r="G115" s="4">
        <v>0</v>
      </c>
      <c r="H115" s="10"/>
      <c r="I115" s="10"/>
      <c r="J115" s="21"/>
      <c r="K115" s="21"/>
      <c r="L115" s="10"/>
      <c r="M115" s="10"/>
      <c r="N115" s="35"/>
      <c r="O115" s="23"/>
      <c r="P115" s="28" t="s">
        <v>474</v>
      </c>
      <c r="Q115" s="32" t="s">
        <v>485</v>
      </c>
      <c r="R115" s="31">
        <v>0</v>
      </c>
    </row>
    <row r="116" spans="1:18" ht="168" x14ac:dyDescent="0.25">
      <c r="A116" s="3" t="s">
        <v>365</v>
      </c>
      <c r="B116" s="3" t="s">
        <v>366</v>
      </c>
      <c r="C116" s="2" t="s">
        <v>367</v>
      </c>
      <c r="D116" s="9" t="s">
        <v>368</v>
      </c>
      <c r="E116" s="26" t="s">
        <v>369</v>
      </c>
      <c r="F116" s="4">
        <v>1</v>
      </c>
      <c r="G116" s="4">
        <v>1</v>
      </c>
      <c r="H116" s="4" t="s">
        <v>450</v>
      </c>
      <c r="I116" s="4">
        <v>1</v>
      </c>
      <c r="J116" s="20">
        <v>1336122.8199999998</v>
      </c>
      <c r="K116" s="20">
        <v>1336122.8199999998</v>
      </c>
      <c r="L116" s="11"/>
      <c r="M116" s="18" t="s">
        <v>461</v>
      </c>
      <c r="N116" s="21"/>
      <c r="O116" s="18"/>
      <c r="P116" s="40" t="s">
        <v>473</v>
      </c>
      <c r="Q116" s="32" t="s">
        <v>486</v>
      </c>
      <c r="R116" s="31">
        <v>0</v>
      </c>
    </row>
    <row r="117" spans="1:18" ht="84" hidden="1" x14ac:dyDescent="0.25">
      <c r="A117" s="3" t="s">
        <v>365</v>
      </c>
      <c r="B117" s="3" t="s">
        <v>366</v>
      </c>
      <c r="C117" s="2" t="s">
        <v>370</v>
      </c>
      <c r="D117" s="9" t="s">
        <v>371</v>
      </c>
      <c r="E117" s="26" t="s">
        <v>372</v>
      </c>
      <c r="F117" s="4">
        <v>1</v>
      </c>
      <c r="G117" s="4">
        <v>0</v>
      </c>
      <c r="H117" s="10"/>
      <c r="I117" s="10"/>
      <c r="J117" s="21"/>
      <c r="K117" s="21"/>
      <c r="L117" s="10"/>
      <c r="M117" s="10"/>
      <c r="N117" s="35"/>
      <c r="O117" s="23"/>
      <c r="P117" s="28" t="s">
        <v>471</v>
      </c>
      <c r="Q117" s="32" t="s">
        <v>485</v>
      </c>
      <c r="R117" s="31">
        <v>0</v>
      </c>
    </row>
    <row r="118" spans="1:18" ht="60" hidden="1" x14ac:dyDescent="0.25">
      <c r="A118" s="3" t="s">
        <v>365</v>
      </c>
      <c r="B118" s="3" t="s">
        <v>366</v>
      </c>
      <c r="C118" s="2" t="s">
        <v>373</v>
      </c>
      <c r="D118" s="9" t="s">
        <v>374</v>
      </c>
      <c r="E118" s="26" t="s">
        <v>375</v>
      </c>
      <c r="F118" s="4">
        <v>1</v>
      </c>
      <c r="G118" s="4">
        <v>0</v>
      </c>
      <c r="H118" s="10"/>
      <c r="I118" s="10"/>
      <c r="J118" s="21"/>
      <c r="K118" s="21"/>
      <c r="L118" s="10"/>
      <c r="M118" s="10"/>
      <c r="N118" s="35"/>
      <c r="O118" s="23"/>
      <c r="P118" s="28" t="s">
        <v>473</v>
      </c>
      <c r="Q118" s="32" t="s">
        <v>485</v>
      </c>
      <c r="R118" s="31">
        <v>0</v>
      </c>
    </row>
    <row r="119" spans="1:18" ht="108" hidden="1" x14ac:dyDescent="0.25">
      <c r="A119" s="3" t="s">
        <v>365</v>
      </c>
      <c r="B119" s="3" t="s">
        <v>366</v>
      </c>
      <c r="C119" s="2" t="s">
        <v>376</v>
      </c>
      <c r="D119" s="9" t="s">
        <v>377</v>
      </c>
      <c r="E119" s="26" t="s">
        <v>378</v>
      </c>
      <c r="F119" s="4">
        <v>1</v>
      </c>
      <c r="G119" s="4">
        <v>0</v>
      </c>
      <c r="H119" s="10"/>
      <c r="I119" s="10"/>
      <c r="J119" s="21"/>
      <c r="K119" s="21"/>
      <c r="L119" s="10"/>
      <c r="M119" s="10"/>
      <c r="N119" s="35"/>
      <c r="O119" s="23"/>
      <c r="P119" s="28" t="s">
        <v>473</v>
      </c>
      <c r="Q119" s="32" t="s">
        <v>485</v>
      </c>
      <c r="R119" s="31">
        <v>0</v>
      </c>
    </row>
    <row r="120" spans="1:18" ht="144" x14ac:dyDescent="0.25">
      <c r="A120" s="3" t="s">
        <v>379</v>
      </c>
      <c r="B120" s="3" t="s">
        <v>380</v>
      </c>
      <c r="C120" s="2" t="s">
        <v>381</v>
      </c>
      <c r="D120" s="9" t="s">
        <v>382</v>
      </c>
      <c r="E120" s="26" t="s">
        <v>383</v>
      </c>
      <c r="F120" s="4">
        <v>1</v>
      </c>
      <c r="G120" s="4">
        <v>1</v>
      </c>
      <c r="H120" s="4" t="s">
        <v>450</v>
      </c>
      <c r="I120" s="4">
        <v>1</v>
      </c>
      <c r="J120" s="20">
        <v>24361.98</v>
      </c>
      <c r="K120" s="20">
        <v>24361.98</v>
      </c>
      <c r="L120" s="11"/>
      <c r="M120" s="18" t="s">
        <v>462</v>
      </c>
      <c r="N120" s="21"/>
      <c r="O120" s="18"/>
      <c r="P120" s="40" t="s">
        <v>470</v>
      </c>
      <c r="Q120" s="32" t="s">
        <v>486</v>
      </c>
      <c r="R120" s="31">
        <v>0</v>
      </c>
    </row>
    <row r="121" spans="1:18" ht="264" x14ac:dyDescent="0.25">
      <c r="A121" s="3" t="s">
        <v>384</v>
      </c>
      <c r="B121" s="3" t="s">
        <v>385</v>
      </c>
      <c r="C121" s="33" t="s">
        <v>386</v>
      </c>
      <c r="D121" s="9" t="s">
        <v>387</v>
      </c>
      <c r="E121" s="26" t="s">
        <v>388</v>
      </c>
      <c r="F121" s="4">
        <v>1</v>
      </c>
      <c r="G121" s="4">
        <v>1</v>
      </c>
      <c r="H121" s="4" t="s">
        <v>451</v>
      </c>
      <c r="I121" s="4">
        <v>0</v>
      </c>
      <c r="J121" s="20">
        <v>289451.69999999995</v>
      </c>
      <c r="K121" s="20">
        <v>285572.20999999996</v>
      </c>
      <c r="L121" s="11">
        <v>0</v>
      </c>
      <c r="M121" s="18" t="s">
        <v>461</v>
      </c>
      <c r="N121" s="20">
        <f>0.03*(J121-K121)</f>
        <v>116.38469999999971</v>
      </c>
      <c r="O121" s="18" t="s">
        <v>510</v>
      </c>
      <c r="P121" s="40" t="s">
        <v>471</v>
      </c>
      <c r="Q121" s="32" t="s">
        <v>513</v>
      </c>
      <c r="R121" s="31">
        <v>116</v>
      </c>
    </row>
    <row r="122" spans="1:18" ht="189" customHeight="1" x14ac:dyDescent="0.25">
      <c r="A122" s="3" t="s">
        <v>384</v>
      </c>
      <c r="B122" s="3" t="s">
        <v>385</v>
      </c>
      <c r="C122" s="33" t="s">
        <v>389</v>
      </c>
      <c r="D122" s="9" t="s">
        <v>390</v>
      </c>
      <c r="E122" s="26" t="s">
        <v>391</v>
      </c>
      <c r="F122" s="4">
        <v>1</v>
      </c>
      <c r="G122" s="4">
        <v>1</v>
      </c>
      <c r="H122" s="4" t="s">
        <v>451</v>
      </c>
      <c r="I122" s="4">
        <v>0</v>
      </c>
      <c r="J122" s="20">
        <v>807426.39</v>
      </c>
      <c r="K122" s="20">
        <v>707426.39</v>
      </c>
      <c r="L122" s="11">
        <v>0</v>
      </c>
      <c r="M122" s="18" t="s">
        <v>461</v>
      </c>
      <c r="N122" s="20">
        <f>0.03*(J122-K122)</f>
        <v>3000</v>
      </c>
      <c r="O122" s="18" t="s">
        <v>511</v>
      </c>
      <c r="P122" s="40" t="s">
        <v>472</v>
      </c>
      <c r="Q122" s="49" t="s">
        <v>478</v>
      </c>
      <c r="R122" s="50">
        <f>N122</f>
        <v>3000</v>
      </c>
    </row>
    <row r="123" spans="1:18" ht="192" x14ac:dyDescent="0.25">
      <c r="A123" s="3" t="s">
        <v>384</v>
      </c>
      <c r="B123" s="3" t="s">
        <v>385</v>
      </c>
      <c r="C123" s="33" t="s">
        <v>392</v>
      </c>
      <c r="D123" s="9" t="s">
        <v>393</v>
      </c>
      <c r="E123" s="26" t="s">
        <v>394</v>
      </c>
      <c r="F123" s="4">
        <v>1</v>
      </c>
      <c r="G123" s="4">
        <v>1</v>
      </c>
      <c r="H123" s="4" t="s">
        <v>451</v>
      </c>
      <c r="I123" s="4">
        <v>0</v>
      </c>
      <c r="J123" s="20">
        <v>1040766.09</v>
      </c>
      <c r="K123" s="20">
        <v>1007262.11</v>
      </c>
      <c r="L123" s="11">
        <v>0</v>
      </c>
      <c r="M123" s="18" t="s">
        <v>461</v>
      </c>
      <c r="N123" s="20">
        <f>0.03*(J123-K123)</f>
        <v>1005.1193999999994</v>
      </c>
      <c r="O123" s="18" t="s">
        <v>512</v>
      </c>
      <c r="P123" s="40" t="s">
        <v>472</v>
      </c>
      <c r="Q123" s="49" t="s">
        <v>475</v>
      </c>
      <c r="R123" s="50">
        <f>N123</f>
        <v>1005.1193999999994</v>
      </c>
    </row>
    <row r="124" spans="1:18" ht="204" hidden="1" x14ac:dyDescent="0.25">
      <c r="A124" s="3" t="s">
        <v>384</v>
      </c>
      <c r="B124" s="3" t="s">
        <v>385</v>
      </c>
      <c r="C124" s="2" t="s">
        <v>395</v>
      </c>
      <c r="D124" s="9" t="s">
        <v>396</v>
      </c>
      <c r="E124" s="26" t="s">
        <v>397</v>
      </c>
      <c r="F124" s="4">
        <v>1</v>
      </c>
      <c r="G124" s="4">
        <v>0</v>
      </c>
      <c r="H124" s="10"/>
      <c r="I124" s="10"/>
      <c r="J124" s="21"/>
      <c r="K124" s="21"/>
      <c r="L124" s="10"/>
      <c r="M124" s="10"/>
      <c r="N124" s="35"/>
      <c r="O124" s="23"/>
      <c r="P124" s="28" t="s">
        <v>474</v>
      </c>
      <c r="Q124" s="32" t="s">
        <v>485</v>
      </c>
      <c r="R124" s="31">
        <v>0</v>
      </c>
    </row>
    <row r="125" spans="1:18" ht="168" hidden="1" x14ac:dyDescent="0.25">
      <c r="A125" s="3" t="s">
        <v>384</v>
      </c>
      <c r="B125" s="3" t="s">
        <v>385</v>
      </c>
      <c r="C125" s="2" t="s">
        <v>398</v>
      </c>
      <c r="D125" s="9" t="s">
        <v>399</v>
      </c>
      <c r="E125" s="26" t="s">
        <v>400</v>
      </c>
      <c r="F125" s="4">
        <v>1</v>
      </c>
      <c r="G125" s="4">
        <v>0</v>
      </c>
      <c r="H125" s="10"/>
      <c r="I125" s="10"/>
      <c r="J125" s="21"/>
      <c r="K125" s="21"/>
      <c r="L125" s="10"/>
      <c r="M125" s="10"/>
      <c r="N125" s="35"/>
      <c r="O125" s="23"/>
      <c r="P125" s="28" t="s">
        <v>472</v>
      </c>
      <c r="Q125" s="32" t="s">
        <v>485</v>
      </c>
      <c r="R125" s="31">
        <v>0</v>
      </c>
    </row>
    <row r="126" spans="1:18" ht="84" hidden="1" x14ac:dyDescent="0.25">
      <c r="A126" s="3" t="s">
        <v>384</v>
      </c>
      <c r="B126" s="3" t="s">
        <v>385</v>
      </c>
      <c r="C126" s="2" t="s">
        <v>401</v>
      </c>
      <c r="D126" s="9" t="s">
        <v>402</v>
      </c>
      <c r="E126" s="26" t="s">
        <v>403</v>
      </c>
      <c r="F126" s="4">
        <v>1</v>
      </c>
      <c r="G126" s="4">
        <v>0</v>
      </c>
      <c r="H126" s="10"/>
      <c r="I126" s="10"/>
      <c r="J126" s="21"/>
      <c r="K126" s="21"/>
      <c r="L126" s="10"/>
      <c r="M126" s="10"/>
      <c r="N126" s="35"/>
      <c r="O126" s="23"/>
      <c r="P126" s="28" t="s">
        <v>471</v>
      </c>
      <c r="Q126" s="32" t="s">
        <v>485</v>
      </c>
      <c r="R126" s="31">
        <v>0</v>
      </c>
    </row>
    <row r="127" spans="1:18" ht="72" hidden="1" x14ac:dyDescent="0.25">
      <c r="A127" s="3" t="s">
        <v>384</v>
      </c>
      <c r="B127" s="3" t="s">
        <v>385</v>
      </c>
      <c r="C127" s="2" t="s">
        <v>404</v>
      </c>
      <c r="D127" s="9" t="s">
        <v>405</v>
      </c>
      <c r="E127" s="26" t="s">
        <v>406</v>
      </c>
      <c r="F127" s="4">
        <v>1</v>
      </c>
      <c r="G127" s="4">
        <v>0</v>
      </c>
      <c r="H127" s="10"/>
      <c r="I127" s="10"/>
      <c r="J127" s="21"/>
      <c r="K127" s="21"/>
      <c r="L127" s="10"/>
      <c r="M127" s="10"/>
      <c r="N127" s="35"/>
      <c r="O127" s="23"/>
      <c r="P127" s="28" t="s">
        <v>472</v>
      </c>
      <c r="Q127" s="32" t="s">
        <v>485</v>
      </c>
      <c r="R127" s="31">
        <v>0</v>
      </c>
    </row>
    <row r="128" spans="1:18" ht="60" hidden="1" x14ac:dyDescent="0.25">
      <c r="A128" s="3" t="s">
        <v>384</v>
      </c>
      <c r="B128" s="3" t="s">
        <v>385</v>
      </c>
      <c r="C128" s="2" t="s">
        <v>407</v>
      </c>
      <c r="D128" s="9" t="s">
        <v>408</v>
      </c>
      <c r="E128" s="26" t="s">
        <v>409</v>
      </c>
      <c r="F128" s="4">
        <v>1</v>
      </c>
      <c r="G128" s="4">
        <v>0</v>
      </c>
      <c r="H128" s="10"/>
      <c r="I128" s="10"/>
      <c r="J128" s="21"/>
      <c r="K128" s="21"/>
      <c r="L128" s="10"/>
      <c r="M128" s="10"/>
      <c r="N128" s="35"/>
      <c r="O128" s="23"/>
      <c r="P128" s="28" t="s">
        <v>472</v>
      </c>
      <c r="Q128" s="32" t="s">
        <v>485</v>
      </c>
      <c r="R128" s="31">
        <v>0</v>
      </c>
    </row>
    <row r="129" spans="1:18" ht="276" hidden="1" x14ac:dyDescent="0.25">
      <c r="A129" s="3" t="s">
        <v>410</v>
      </c>
      <c r="B129" s="3" t="s">
        <v>411</v>
      </c>
      <c r="C129" s="2" t="s">
        <v>412</v>
      </c>
      <c r="D129" s="9" t="s">
        <v>413</v>
      </c>
      <c r="E129" s="26" t="s">
        <v>414</v>
      </c>
      <c r="F129" s="4">
        <v>1</v>
      </c>
      <c r="G129" s="4">
        <v>0</v>
      </c>
      <c r="H129" s="10"/>
      <c r="I129" s="10"/>
      <c r="J129" s="21"/>
      <c r="K129" s="21"/>
      <c r="L129" s="10"/>
      <c r="M129" s="10"/>
      <c r="N129" s="35"/>
      <c r="O129" s="23"/>
      <c r="P129" s="28" t="s">
        <v>474</v>
      </c>
      <c r="Q129" s="32" t="s">
        <v>485</v>
      </c>
      <c r="R129" s="31">
        <v>0</v>
      </c>
    </row>
    <row r="130" spans="1:18" ht="60" hidden="1" x14ac:dyDescent="0.25">
      <c r="A130" s="3" t="s">
        <v>410</v>
      </c>
      <c r="B130" s="3" t="s">
        <v>411</v>
      </c>
      <c r="C130" s="2" t="s">
        <v>415</v>
      </c>
      <c r="D130" s="9" t="s">
        <v>416</v>
      </c>
      <c r="E130" s="26" t="s">
        <v>417</v>
      </c>
      <c r="F130" s="4">
        <v>1</v>
      </c>
      <c r="G130" s="4">
        <v>0</v>
      </c>
      <c r="H130" s="10"/>
      <c r="I130" s="10"/>
      <c r="J130" s="21"/>
      <c r="K130" s="21"/>
      <c r="L130" s="10"/>
      <c r="M130" s="10"/>
      <c r="N130" s="35"/>
      <c r="O130" s="23"/>
      <c r="P130" s="28" t="s">
        <v>474</v>
      </c>
      <c r="Q130" s="32" t="s">
        <v>485</v>
      </c>
      <c r="R130" s="31">
        <v>0</v>
      </c>
    </row>
    <row r="131" spans="1:18" ht="144" hidden="1" x14ac:dyDescent="0.25">
      <c r="A131" s="3" t="s">
        <v>410</v>
      </c>
      <c r="B131" s="3" t="s">
        <v>411</v>
      </c>
      <c r="C131" s="2" t="s">
        <v>418</v>
      </c>
      <c r="D131" s="9" t="s">
        <v>419</v>
      </c>
      <c r="E131" s="26" t="s">
        <v>420</v>
      </c>
      <c r="F131" s="4">
        <v>1</v>
      </c>
      <c r="G131" s="4">
        <v>0</v>
      </c>
      <c r="H131" s="10"/>
      <c r="I131" s="10"/>
      <c r="J131" s="21"/>
      <c r="K131" s="21"/>
      <c r="L131" s="10"/>
      <c r="M131" s="10"/>
      <c r="N131" s="35"/>
      <c r="O131" s="23"/>
      <c r="P131" s="28" t="s">
        <v>474</v>
      </c>
      <c r="Q131" s="32" t="s">
        <v>485</v>
      </c>
      <c r="R131" s="31">
        <v>0</v>
      </c>
    </row>
    <row r="132" spans="1:18" ht="120" hidden="1" x14ac:dyDescent="0.25">
      <c r="A132" s="3" t="s">
        <v>410</v>
      </c>
      <c r="B132" s="3" t="s">
        <v>411</v>
      </c>
      <c r="C132" s="2" t="s">
        <v>421</v>
      </c>
      <c r="D132" s="9" t="s">
        <v>422</v>
      </c>
      <c r="E132" s="26" t="s">
        <v>423</v>
      </c>
      <c r="F132" s="4">
        <v>1</v>
      </c>
      <c r="G132" s="4">
        <v>0</v>
      </c>
      <c r="H132" s="10"/>
      <c r="I132" s="10"/>
      <c r="J132" s="21"/>
      <c r="K132" s="21"/>
      <c r="L132" s="10"/>
      <c r="M132" s="10"/>
      <c r="N132" s="35"/>
      <c r="O132" s="23"/>
      <c r="P132" s="28" t="s">
        <v>469</v>
      </c>
      <c r="Q132" s="32" t="s">
        <v>485</v>
      </c>
      <c r="R132" s="31">
        <v>0</v>
      </c>
    </row>
    <row r="133" spans="1:18" ht="156" hidden="1" x14ac:dyDescent="0.25">
      <c r="A133" s="3" t="s">
        <v>410</v>
      </c>
      <c r="B133" s="3" t="s">
        <v>411</v>
      </c>
      <c r="C133" s="2" t="s">
        <v>424</v>
      </c>
      <c r="D133" s="9" t="s">
        <v>425</v>
      </c>
      <c r="E133" s="26" t="s">
        <v>426</v>
      </c>
      <c r="F133" s="4">
        <v>1</v>
      </c>
      <c r="G133" s="4">
        <v>0</v>
      </c>
      <c r="H133" s="10"/>
      <c r="I133" s="10"/>
      <c r="J133" s="21"/>
      <c r="K133" s="21"/>
      <c r="L133" s="10"/>
      <c r="M133" s="10"/>
      <c r="N133" s="35"/>
      <c r="O133" s="23"/>
      <c r="P133" s="28" t="s">
        <v>469</v>
      </c>
      <c r="Q133" s="32" t="s">
        <v>485</v>
      </c>
      <c r="R133" s="31">
        <v>0</v>
      </c>
    </row>
    <row r="134" spans="1:18" ht="108" hidden="1" x14ac:dyDescent="0.25">
      <c r="A134" s="3" t="s">
        <v>410</v>
      </c>
      <c r="B134" s="3" t="s">
        <v>411</v>
      </c>
      <c r="C134" s="2" t="s">
        <v>427</v>
      </c>
      <c r="D134" s="9" t="s">
        <v>428</v>
      </c>
      <c r="E134" s="26" t="s">
        <v>429</v>
      </c>
      <c r="F134" s="4">
        <v>1</v>
      </c>
      <c r="G134" s="4">
        <v>0</v>
      </c>
      <c r="H134" s="10"/>
      <c r="I134" s="10"/>
      <c r="J134" s="21"/>
      <c r="K134" s="21"/>
      <c r="L134" s="10"/>
      <c r="M134" s="10"/>
      <c r="N134" s="35"/>
      <c r="O134" s="23"/>
      <c r="P134" s="28" t="s">
        <v>469</v>
      </c>
      <c r="Q134" s="32" t="s">
        <v>485</v>
      </c>
      <c r="R134" s="31">
        <v>0</v>
      </c>
    </row>
    <row r="135" spans="1:18" ht="168" hidden="1" x14ac:dyDescent="0.25">
      <c r="A135" s="3" t="s">
        <v>410</v>
      </c>
      <c r="B135" s="3" t="s">
        <v>411</v>
      </c>
      <c r="C135" s="2" t="s">
        <v>430</v>
      </c>
      <c r="D135" s="9" t="s">
        <v>431</v>
      </c>
      <c r="E135" s="26" t="s">
        <v>432</v>
      </c>
      <c r="F135" s="4">
        <v>1</v>
      </c>
      <c r="G135" s="4">
        <v>0</v>
      </c>
      <c r="H135" s="10"/>
      <c r="I135" s="10"/>
      <c r="J135" s="21"/>
      <c r="K135" s="21"/>
      <c r="L135" s="10"/>
      <c r="M135" s="10"/>
      <c r="N135" s="35"/>
      <c r="O135" s="23"/>
      <c r="P135" s="28" t="s">
        <v>469</v>
      </c>
      <c r="Q135" s="32" t="s">
        <v>485</v>
      </c>
      <c r="R135" s="31">
        <v>0</v>
      </c>
    </row>
    <row r="136" spans="1:18" ht="264" hidden="1" x14ac:dyDescent="0.25">
      <c r="A136" s="3" t="s">
        <v>410</v>
      </c>
      <c r="B136" s="3" t="s">
        <v>411</v>
      </c>
      <c r="C136" s="2" t="s">
        <v>433</v>
      </c>
      <c r="D136" s="9" t="s">
        <v>434</v>
      </c>
      <c r="E136" s="26" t="s">
        <v>435</v>
      </c>
      <c r="F136" s="4">
        <v>1</v>
      </c>
      <c r="G136" s="4">
        <v>0</v>
      </c>
      <c r="H136" s="10"/>
      <c r="I136" s="10"/>
      <c r="J136" s="21"/>
      <c r="K136" s="21"/>
      <c r="L136" s="10"/>
      <c r="M136" s="10"/>
      <c r="N136" s="35"/>
      <c r="O136" s="23"/>
      <c r="P136" s="28" t="s">
        <v>469</v>
      </c>
      <c r="Q136" s="32" t="s">
        <v>485</v>
      </c>
      <c r="R136" s="31">
        <v>0</v>
      </c>
    </row>
    <row r="137" spans="1:18" ht="300" hidden="1" x14ac:dyDescent="0.25">
      <c r="A137" s="3" t="s">
        <v>410</v>
      </c>
      <c r="B137" s="3" t="s">
        <v>411</v>
      </c>
      <c r="C137" s="2" t="s">
        <v>436</v>
      </c>
      <c r="D137" s="9" t="s">
        <v>437</v>
      </c>
      <c r="E137" s="26" t="s">
        <v>438</v>
      </c>
      <c r="F137" s="4">
        <v>1</v>
      </c>
      <c r="G137" s="4">
        <v>0</v>
      </c>
      <c r="H137" s="10"/>
      <c r="I137" s="10"/>
      <c r="J137" s="21"/>
      <c r="K137" s="21"/>
      <c r="L137" s="10"/>
      <c r="M137" s="10"/>
      <c r="N137" s="35"/>
      <c r="O137" s="23"/>
      <c r="P137" s="28" t="s">
        <v>474</v>
      </c>
      <c r="Q137" s="32" t="s">
        <v>485</v>
      </c>
      <c r="R137" s="31">
        <v>0</v>
      </c>
    </row>
    <row r="138" spans="1:18" ht="144" x14ac:dyDescent="0.25">
      <c r="A138" s="3" t="s">
        <v>439</v>
      </c>
      <c r="B138" s="3" t="s">
        <v>440</v>
      </c>
      <c r="C138" s="2" t="s">
        <v>441</v>
      </c>
      <c r="D138" s="9" t="s">
        <v>442</v>
      </c>
      <c r="E138" s="26" t="s">
        <v>443</v>
      </c>
      <c r="F138" s="4">
        <v>1</v>
      </c>
      <c r="G138" s="4">
        <v>1</v>
      </c>
      <c r="H138" s="4" t="s">
        <v>450</v>
      </c>
      <c r="I138" s="4">
        <v>1</v>
      </c>
      <c r="J138" s="20">
        <v>1645633.83</v>
      </c>
      <c r="K138" s="20">
        <v>1645633.83</v>
      </c>
      <c r="L138" s="11"/>
      <c r="M138" s="18" t="s">
        <v>461</v>
      </c>
      <c r="N138" s="21"/>
      <c r="O138" s="18"/>
      <c r="P138" s="40" t="s">
        <v>470</v>
      </c>
      <c r="Q138" s="32" t="s">
        <v>486</v>
      </c>
      <c r="R138" s="31">
        <v>0</v>
      </c>
    </row>
    <row r="141" spans="1:18" x14ac:dyDescent="0.25">
      <c r="O141" s="27"/>
    </row>
  </sheetData>
  <autoFilter ref="A2:R138" xr:uid="{00000000-0001-0000-0000-000000000000}">
    <filterColumn colId="6">
      <filters>
        <filter val="1"/>
      </filters>
    </filterColumn>
  </autoFilter>
  <mergeCells count="4">
    <mergeCell ref="A1:G1"/>
    <mergeCell ref="H1:N1"/>
    <mergeCell ref="O1:P1"/>
    <mergeCell ref="Q1:R1"/>
  </mergeCells>
  <phoneticPr fontId="7" type="noConversion"/>
  <printOptions horizontalCentered="1"/>
  <pageMargins left="0.23622047244094491" right="0.23622047244094491" top="0.74803149606299213" bottom="0.74803149606299213" header="0.31496062992125984" footer="0.31496062992125984"/>
  <pageSetup paperSize="8" scale="27" fitToHeight="0" orientation="landscape" r:id="rId1"/>
  <headerFooter>
    <oddHeader>&amp;C&amp;"-,Grassetto"&amp;14Programma degli Interventi  2022-2023, fino a fine concessione - 2031
(formato AIT)
ASA spa</oddHeader>
    <oddFooter>&amp;C&amp;P di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1C63-F6F3-4F90-8392-915E4D4B005D}">
  <sheetPr>
    <tabColor rgb="FFFF0000"/>
  </sheetPr>
  <dimension ref="A1:D13"/>
  <sheetViews>
    <sheetView tabSelected="1" workbookViewId="0">
      <selection activeCell="D19" sqref="D19"/>
    </sheetView>
  </sheetViews>
  <sheetFormatPr defaultRowHeight="15" x14ac:dyDescent="0.25"/>
  <cols>
    <col min="1" max="2" width="18.140625" customWidth="1"/>
    <col min="3" max="3" width="51.28515625" bestFit="1" customWidth="1"/>
    <col min="4" max="4" width="25.140625" customWidth="1"/>
  </cols>
  <sheetData>
    <row r="1" spans="1:4" ht="15.75" x14ac:dyDescent="0.25">
      <c r="A1" s="61" t="s">
        <v>492</v>
      </c>
      <c r="B1" s="61"/>
      <c r="C1" s="61"/>
      <c r="D1" s="38">
        <f>SUM('PDI controllo a progetto'!N:N)</f>
        <v>201393.34080000001</v>
      </c>
    </row>
    <row r="2" spans="1:4" ht="16.5" thickBot="1" x14ac:dyDescent="0.3">
      <c r="A2" s="62" t="s">
        <v>491</v>
      </c>
      <c r="B2" s="62"/>
      <c r="C2" s="62"/>
      <c r="D2" s="39">
        <f>SUM('PDI controllo a progetto'!R:R)</f>
        <v>83353.198399999994</v>
      </c>
    </row>
    <row r="3" spans="1:4" x14ac:dyDescent="0.25">
      <c r="A3" s="66" t="s">
        <v>527</v>
      </c>
      <c r="B3" s="63" t="s">
        <v>528</v>
      </c>
      <c r="C3" s="41" t="s">
        <v>514</v>
      </c>
      <c r="D3" s="47">
        <v>0</v>
      </c>
    </row>
    <row r="4" spans="1:4" x14ac:dyDescent="0.25">
      <c r="A4" s="67"/>
      <c r="B4" s="64"/>
      <c r="C4" s="42" t="s">
        <v>515</v>
      </c>
      <c r="D4" s="48">
        <v>419292</v>
      </c>
    </row>
    <row r="5" spans="1:4" x14ac:dyDescent="0.25">
      <c r="A5" s="67"/>
      <c r="B5" s="64"/>
      <c r="C5" s="42" t="s">
        <v>516</v>
      </c>
      <c r="D5" s="48">
        <v>0</v>
      </c>
    </row>
    <row r="6" spans="1:4" x14ac:dyDescent="0.25">
      <c r="A6" s="67"/>
      <c r="B6" s="64"/>
      <c r="C6" s="42" t="s">
        <v>517</v>
      </c>
      <c r="D6" s="43">
        <f>D2</f>
        <v>83353.198399999994</v>
      </c>
    </row>
    <row r="7" spans="1:4" x14ac:dyDescent="0.25">
      <c r="A7" s="67"/>
      <c r="B7" s="64"/>
      <c r="C7" s="42" t="s">
        <v>518</v>
      </c>
      <c r="D7" s="43">
        <f>D3+D4+D5+D6</f>
        <v>502645.19839999999</v>
      </c>
    </row>
    <row r="8" spans="1:4" x14ac:dyDescent="0.25">
      <c r="A8" s="67"/>
      <c r="B8" s="64"/>
      <c r="C8" s="42" t="s">
        <v>519</v>
      </c>
      <c r="D8" s="43">
        <v>1958681.7465420191</v>
      </c>
    </row>
    <row r="9" spans="1:4" ht="15.75" thickBot="1" x14ac:dyDescent="0.3">
      <c r="A9" s="67"/>
      <c r="B9" s="65"/>
      <c r="C9" s="44" t="s">
        <v>520</v>
      </c>
      <c r="D9" s="46" t="s">
        <v>525</v>
      </c>
    </row>
    <row r="10" spans="1:4" x14ac:dyDescent="0.25">
      <c r="A10" s="67"/>
      <c r="B10" s="63" t="s">
        <v>526</v>
      </c>
      <c r="C10" s="41" t="s">
        <v>521</v>
      </c>
      <c r="D10" s="45">
        <v>53233693.170000002</v>
      </c>
    </row>
    <row r="11" spans="1:4" x14ac:dyDescent="0.25">
      <c r="A11" s="67"/>
      <c r="B11" s="64"/>
      <c r="C11" s="42" t="s">
        <v>522</v>
      </c>
      <c r="D11" s="43">
        <v>71345849.24000001</v>
      </c>
    </row>
    <row r="12" spans="1:4" x14ac:dyDescent="0.25">
      <c r="A12" s="67"/>
      <c r="B12" s="64"/>
      <c r="C12" s="42" t="s">
        <v>523</v>
      </c>
      <c r="D12" s="43">
        <f>5%*(D10+D11)/4</f>
        <v>1557244.2801250003</v>
      </c>
    </row>
    <row r="13" spans="1:4" ht="15.75" thickBot="1" x14ac:dyDescent="0.3">
      <c r="A13" s="68"/>
      <c r="B13" s="65"/>
      <c r="C13" s="44" t="s">
        <v>524</v>
      </c>
      <c r="D13" s="46" t="s">
        <v>525</v>
      </c>
    </row>
  </sheetData>
  <mergeCells count="5">
    <mergeCell ref="A1:C1"/>
    <mergeCell ref="A2:C2"/>
    <mergeCell ref="B3:B9"/>
    <mergeCell ref="B10:B13"/>
    <mergeCell ref="A3:A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2</vt:i4>
      </vt:variant>
    </vt:vector>
  </HeadingPairs>
  <TitlesOfParts>
    <vt:vector size="4" baseType="lpstr">
      <vt:lpstr>PDI controllo a progetto</vt:lpstr>
      <vt:lpstr>PENALE_TOT</vt:lpstr>
      <vt:lpstr>'PDI controllo a progetto'!Area_stampa</vt:lpstr>
      <vt:lpstr>'PDI controllo a progetto'!Titoli_stampa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Ilaria Ferrari</dc:creator>
  <cp:lastModifiedBy>Francesca Lucarini</cp:lastModifiedBy>
  <cp:lastPrinted>2025-03-19T08:08:48Z</cp:lastPrinted>
  <dcterms:created xsi:type="dcterms:W3CDTF">2022-10-10T07:13:37Z</dcterms:created>
  <dcterms:modified xsi:type="dcterms:W3CDTF">2025-10-22T14:03:31Z</dcterms:modified>
</cp:coreProperties>
</file>