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isrvvserv008\cond\00PianificazioneEControllo\01Condiviso\CONTROLLO e FINANZIAMENTI\CT1\GAIA\Obblighi 2024\Z_PENALI\Controllo_a_progetto_al_31-12-23\2025_11_03_AC_Proposta_a_DG\"/>
    </mc:Choice>
  </mc:AlternateContent>
  <xr:revisionPtr revIDLastSave="0" documentId="13_ncr:1_{66081832-3A22-4D96-8F21-2B752DDD74D6}" xr6:coauthVersionLast="47" xr6:coauthVersionMax="47" xr10:uidLastSave="{00000000-0000-0000-0000-000000000000}"/>
  <bookViews>
    <workbookView xWindow="-120" yWindow="-120" windowWidth="29040" windowHeight="15720" tabRatio="552" activeTab="1" xr2:uid="{00000000-000D-0000-FFFF-FFFF00000000}"/>
  </bookViews>
  <sheets>
    <sheet name="PDI controllo a progetto" sheetId="13" r:id="rId1"/>
    <sheet name="PENALE_TOT" sheetId="11" r:id="rId2"/>
  </sheets>
  <definedNames>
    <definedName name="_xlnm._FilterDatabase" localSheetId="0" hidden="1">'PDI controllo a progetto'!$A$2:$U$576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D12" i="11" l="1"/>
  <c r="K476" i="13" l="1"/>
  <c r="T476" i="13" s="1"/>
  <c r="K468" i="13" l="1"/>
  <c r="T468" i="13" s="1"/>
  <c r="K20" i="13" l="1"/>
  <c r="T20" i="13" s="1"/>
  <c r="K553" i="13" l="1"/>
  <c r="T553" i="13" s="1"/>
  <c r="K548" i="13"/>
  <c r="T548" i="13" s="1"/>
  <c r="K547" i="13"/>
  <c r="T547" i="13" s="1"/>
  <c r="K540" i="13"/>
  <c r="T540" i="13" s="1"/>
  <c r="K533" i="13"/>
  <c r="K518" i="13"/>
  <c r="T518" i="13" s="1"/>
  <c r="K517" i="13"/>
  <c r="T517" i="13" s="1"/>
  <c r="K512" i="13"/>
  <c r="T512" i="13" s="1"/>
  <c r="K511" i="13"/>
  <c r="T511" i="13" s="1"/>
  <c r="K510" i="13"/>
  <c r="T510" i="13" s="1"/>
  <c r="K499" i="13"/>
  <c r="T499" i="13" s="1"/>
  <c r="K477" i="13"/>
  <c r="T477" i="13" s="1"/>
  <c r="K471" i="13"/>
  <c r="T471" i="13" s="1"/>
  <c r="K428" i="13"/>
  <c r="K402" i="13"/>
  <c r="T402" i="13" s="1"/>
  <c r="K398" i="13"/>
  <c r="T398" i="13" s="1"/>
  <c r="K381" i="13"/>
  <c r="T381" i="13" s="1"/>
  <c r="K371" i="13"/>
  <c r="K327" i="13"/>
  <c r="K274" i="13"/>
  <c r="K270" i="13"/>
  <c r="T270" i="13" s="1"/>
  <c r="K266" i="13"/>
  <c r="T266" i="13" s="1"/>
  <c r="K264" i="13"/>
  <c r="T264" i="13" s="1"/>
  <c r="K243" i="13"/>
  <c r="T243" i="13" s="1"/>
  <c r="K229" i="13"/>
  <c r="T229" i="13" s="1"/>
  <c r="K200" i="13"/>
  <c r="T200" i="13" s="1"/>
  <c r="K198" i="13"/>
  <c r="T198" i="13" s="1"/>
  <c r="K196" i="13"/>
  <c r="T196" i="13" s="1"/>
  <c r="K194" i="13"/>
  <c r="T194" i="13" s="1"/>
  <c r="K181" i="13"/>
  <c r="T181" i="13" s="1"/>
  <c r="K169" i="13"/>
  <c r="T169" i="13" s="1"/>
  <c r="K167" i="13"/>
  <c r="T167" i="13" s="1"/>
  <c r="K156" i="13"/>
  <c r="K144" i="13"/>
  <c r="T144" i="13" s="1"/>
  <c r="K131" i="13"/>
  <c r="K120" i="13"/>
  <c r="T120" i="13" s="1"/>
  <c r="K114" i="13"/>
  <c r="T114" i="13" s="1"/>
  <c r="K106" i="13"/>
  <c r="K95" i="13"/>
  <c r="T95" i="13" s="1"/>
  <c r="K80" i="13"/>
  <c r="K76" i="13"/>
  <c r="T76" i="13" s="1"/>
  <c r="K51" i="13"/>
  <c r="T51" i="13" s="1"/>
  <c r="K26" i="13"/>
  <c r="T26" i="13" s="1"/>
  <c r="M156" i="13" l="1"/>
  <c r="T156" i="13"/>
  <c r="M80" i="13"/>
  <c r="T80" i="13"/>
  <c r="D1" i="11"/>
  <c r="D2" i="11" l="1"/>
  <c r="D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Lunardini Andrea</author>
  </authors>
  <commentList>
    <comment ref="B555" authorId="0" shapeId="0" xr:uid="{8B3841BF-C8CB-420F-B725-4689978F605A}">
      <text>
        <r>
          <rPr>
            <b/>
            <sz val="9"/>
            <color indexed="81"/>
            <rFont val="Tahoma"/>
            <family val="2"/>
          </rPr>
          <t>Lunardini Andrea:</t>
        </r>
        <r>
          <rPr>
            <sz val="9"/>
            <color indexed="81"/>
            <rFont val="Tahoma"/>
            <family val="2"/>
          </rPr>
          <t xml:space="preserve">
Nel PdI 24-29 la denominazione della IDCOMM è stata variata da "Progettazione per la razionalizzazione dei primi cluster individuati negli studi di inquadramento del MasterPlan Fognatura e Depurazione, Zona Montana" a "Razionalizzazione dei primi cluster individuati negli studi di inquadramento del MasterPlan Fognatura e Depurazione, Zona Montana - CLUSTER VALDOTTAVO"</t>
        </r>
      </text>
    </comment>
  </commentList>
</comments>
</file>

<file path=xl/sharedStrings.xml><?xml version="1.0" encoding="utf-8"?>
<sst xmlns="http://schemas.openxmlformats.org/spreadsheetml/2006/main" count="3669" uniqueCount="933">
  <si>
    <t>MI_ACQ02_01_0001</t>
  </si>
  <si>
    <t>MI_ACQ03_01_0001</t>
  </si>
  <si>
    <t>MI_ACQ03_01_0002</t>
  </si>
  <si>
    <t>MI_ACQ03_01_0003</t>
  </si>
  <si>
    <t>MI_ACQ03_01_0004</t>
  </si>
  <si>
    <t>MI_ACQ03_01_0005</t>
  </si>
  <si>
    <t>MI_ACQ03_01_0007</t>
  </si>
  <si>
    <t>MI_ACQ03_01_0008</t>
  </si>
  <si>
    <t>MI_ACQ03_01_0009</t>
  </si>
  <si>
    <t>Interventi previsti dallo sviluppo del Piano di Sicurezza delle Acque (I.S.S.)</t>
  </si>
  <si>
    <t>MI_ACQ03_01_9010</t>
  </si>
  <si>
    <t>MasterPlan Acquedotto Costa Apuo-Versiliese [Quote di costo non programmate nel PdI 20-23]</t>
  </si>
  <si>
    <t>MI_ACQ03_01_9011</t>
  </si>
  <si>
    <t>MasterPlan Acquedotto Garfagnana e Media Valle [Quote di costo non programmate nel PdI 20-23]</t>
  </si>
  <si>
    <t>MI_ACQ03_01_9012</t>
  </si>
  <si>
    <t>MasterPlan Acquedotto Lunigiana [Quote di costo non programmate nel PdI 20-23]</t>
  </si>
  <si>
    <t>MI_ACQ03_01_9013</t>
  </si>
  <si>
    <t>MasterPlan Acquedotto Pistoiese [Quote di costo non programmate nel PdI 20-23]</t>
  </si>
  <si>
    <t>MI_ACQ04_01_0001</t>
  </si>
  <si>
    <t>MI_ACQ04_01_0002</t>
  </si>
  <si>
    <t>MI_ACQ04_01_0003</t>
  </si>
  <si>
    <t>MI_ACQ04_01_0004</t>
  </si>
  <si>
    <t>MI_ACQ04_01_0005</t>
  </si>
  <si>
    <t>MI_ACQ04_01_0007</t>
  </si>
  <si>
    <t>MI_ACQ04_01_0008</t>
  </si>
  <si>
    <t>MI_ACQ04_01_0009</t>
  </si>
  <si>
    <t>MI_ACQ04_01_0010</t>
  </si>
  <si>
    <t>MI_ACQ04_01_0011</t>
  </si>
  <si>
    <t>MI_ACQ05_01_0001</t>
  </si>
  <si>
    <t>MI_ACQ05_01_0002</t>
  </si>
  <si>
    <t>MI_ACQ05_01_0004</t>
  </si>
  <si>
    <t>MI_ACQ05_01_0005</t>
  </si>
  <si>
    <t>MI_ACQ05_01_0006</t>
  </si>
  <si>
    <t>MI_ACQ05_01_0007</t>
  </si>
  <si>
    <t>MI_ACQ05_01_0008</t>
  </si>
  <si>
    <t>MI_ACQ05_01_0009</t>
  </si>
  <si>
    <t>MI_ACQ05_01_0010</t>
  </si>
  <si>
    <t>MI_ACQ05_01_0011</t>
  </si>
  <si>
    <t>MI_ACQ05_01_0012</t>
  </si>
  <si>
    <t>MI_ACQ05_01_0013</t>
  </si>
  <si>
    <t>MI_ACQ05_01_0003</t>
  </si>
  <si>
    <t>Conguaglio Contributi Interventi EMERGENZA IDRICA 2003</t>
  </si>
  <si>
    <t>MI_ACQ06_01_0001</t>
  </si>
  <si>
    <t>MI_ACQ06_01_0002</t>
  </si>
  <si>
    <t>MI_ACQ08_01_0001</t>
  </si>
  <si>
    <t>MI_ACQ08_01_9001</t>
  </si>
  <si>
    <t>Contatori idrici “intelligenti” per una moderna e ingegneristica gestione della intera rete acquedotto [Quote di costo non programmate nel PdI 20-23]</t>
  </si>
  <si>
    <t>MI_FOG-DEP01_01_0001</t>
  </si>
  <si>
    <t>Potenziamento depuratore di Aulla a causa della dismissione del dep. Di Podenzana</t>
  </si>
  <si>
    <t>MI_FOG-DEP01_01_0002</t>
  </si>
  <si>
    <t>Razionalizzazione sistema di raccolta e depurazione Piazza  bassa</t>
  </si>
  <si>
    <t>MI_FOG-DEP01_01_0004</t>
  </si>
  <si>
    <t>Potenziamento Impianto Diecimo</t>
  </si>
  <si>
    <t>MI_FOG-DEP01_01_0005</t>
  </si>
  <si>
    <t>Potenziamento dell'impianto di Valpromaro (aumento del volume delle vasche)</t>
  </si>
  <si>
    <t>MI_FOG-DEP01_01_0007</t>
  </si>
  <si>
    <t>Collettamento scarichi in Loc. Colognola - Mulino</t>
  </si>
  <si>
    <t>MI_FOG-DEP01_01_0008</t>
  </si>
  <si>
    <t>Dismissione depuratore Bagni di Podenzana</t>
  </si>
  <si>
    <t>MI_FOG-DEP01_01_0009</t>
  </si>
  <si>
    <t>Razionalizzazione Sistema Fognario E Depurativo Loc. Villetta (Sillicagnana)</t>
  </si>
  <si>
    <t>MI_FOG-DEP01_01_0011</t>
  </si>
  <si>
    <t>Potenziamento impianto di depurazione Querceta, I Lotto</t>
  </si>
  <si>
    <t>MI_FOG-DEP01_01_0012</t>
  </si>
  <si>
    <t>Dismissione del depuratore Ospedale attraverso il collettamento al dep.Murella</t>
  </si>
  <si>
    <t>MI_FOG-DEP01_01_0013</t>
  </si>
  <si>
    <t>DEP_sup.2000AE - Collettamento a Querceta per dismissione impianto in Forte dei Marmi</t>
  </si>
  <si>
    <t>MI_FOG-DEP01_01_0016</t>
  </si>
  <si>
    <t>Raddoppio Impianto di depurazione Lavello 2 (Ex Cersam)</t>
  </si>
  <si>
    <t>MI_FOG-DEP01_01_0017</t>
  </si>
  <si>
    <t xml:space="preserve">Completamento del depuratore di Gramolazzo e delle reti fognarie per la messa in funzione </t>
  </si>
  <si>
    <t>MI_FOG-DEP01_01_0020</t>
  </si>
  <si>
    <t xml:space="preserve">Costruzione fognatura nera in Loc. La Culla </t>
  </si>
  <si>
    <t>MI_FOG-DEP01_01_0022</t>
  </si>
  <si>
    <t>Completamento fognatura e depurazione Ex Opere  ACAM Loc. Giucano</t>
  </si>
  <si>
    <t>MI_FOG-DEP01_01_0024</t>
  </si>
  <si>
    <t>Estensione rete fognaria  e costruzione di nuovi impianti di depurazione in loc. Gello, Loppeglia, San Martino in Freddana (potenziamento)</t>
  </si>
  <si>
    <t>MI_FOG-DEP01_01_0026</t>
  </si>
  <si>
    <t>Estensione tubazione fognaria via Canaletto - Aia D.Goggio Malgrate</t>
  </si>
  <si>
    <t>MI_FOG-DEP01_01_0027</t>
  </si>
  <si>
    <t>Completamento fognatura argine di Aulla (ad integrazione dei lavori eseguiti dalla Regione Toscana)</t>
  </si>
  <si>
    <t>MI_FOG-DEP01_01_0029</t>
  </si>
  <si>
    <t>Completamento estensione rete fognaria nel Comune di Camaiore (APQ Versilia)</t>
  </si>
  <si>
    <t>MI_FOG-DEP01_01_0030</t>
  </si>
  <si>
    <t>Completamento Rete fognaria di Capezzano Pianore</t>
  </si>
  <si>
    <t>MI_FOG-DEP01_01_0034</t>
  </si>
  <si>
    <t>Estensione fognaria via Montia</t>
  </si>
  <si>
    <t>MI_FOG-DEP01_01_0038</t>
  </si>
  <si>
    <t>Estensione fognaria La Zecca</t>
  </si>
  <si>
    <t>MI_FOG-DEP01_01_0039</t>
  </si>
  <si>
    <t>Realizzazione nuovo sistema di raccolta fognario zona di Ronchi</t>
  </si>
  <si>
    <t>MI_FOG-DEP01_01_0040</t>
  </si>
  <si>
    <t>Completamento della fognatura nera lotto 1 (frazioni di Montramito e Piano del Quercione) e lotto 2 (frazioni di Montigiano, Pieve a Elici, Massarosa, Quiesa e Bozzano), Realizzazione telecontrollo sulla rete fognaria (Lotto IV) - Parte I</t>
  </si>
  <si>
    <t>MI_FOG-DEP01_01_0042</t>
  </si>
  <si>
    <t>Completamento interventi Accordo di Programma 2003 (estensioni fognarie zone collinari)</t>
  </si>
  <si>
    <t>MI_FOG-DEP01_01_0045</t>
  </si>
  <si>
    <t>Estensione fognaria e rinnovo acquedotto Via Pie di Monte</t>
  </si>
  <si>
    <t>MI_FOG-DEP01_01_0046</t>
  </si>
  <si>
    <t>Completamento fognature zona Focette</t>
  </si>
  <si>
    <t>MI_FOG-DEP01_01_0047</t>
  </si>
  <si>
    <t>Completamento rete fognaria di via del Barcaio</t>
  </si>
  <si>
    <t>MI_FOG-DEP01_01_0049</t>
  </si>
  <si>
    <t>Completamento della fognatura nera Marco Polo-Via Fratti (Salvaguardia balneazione)</t>
  </si>
  <si>
    <t>MI_FOG-DEP01_01_0052</t>
  </si>
  <si>
    <t>Estensione tubazione fognaria via Primo Maggio - Filetto</t>
  </si>
  <si>
    <t>MI_FOG-DEP01_01_0055</t>
  </si>
  <si>
    <t>MI_FOG-DEP01_01_0056</t>
  </si>
  <si>
    <t>Estensione fognaria via La Marmora</t>
  </si>
  <si>
    <t>MI_FOG-DEP01_01_0057</t>
  </si>
  <si>
    <t>MI_FOG-DEP01_01_0058</t>
  </si>
  <si>
    <t>MI_FOG-DEP01_01_0059</t>
  </si>
  <si>
    <t>MI_FOG-DEP01_01_9008</t>
  </si>
  <si>
    <t>MasterPlan Fognatura e Depurazione Zona Montana [Quote di costo non programmate nel PdI 20-23]</t>
  </si>
  <si>
    <t>MI_FOG-DEP02_01_0001</t>
  </si>
  <si>
    <t>MI_FOG-DEP02_01_0002</t>
  </si>
  <si>
    <t>MI_FOG-DEP03_01_0001</t>
  </si>
  <si>
    <t>MI_FOG-DEP03_01_0002</t>
  </si>
  <si>
    <t>MI_FOG-DEP03_01_0003</t>
  </si>
  <si>
    <t>MI_FOG-DEP04_01_0001</t>
  </si>
  <si>
    <t>MI_FOG-DEP04_01_0002</t>
  </si>
  <si>
    <t>MI_FOG-DEP04_01_0003</t>
  </si>
  <si>
    <t>MI_FOG-DEP04_01_9006</t>
  </si>
  <si>
    <t>Estensione e completamento della rete fognaria della costa Apuo-Versiliese [Quote di costo non programmate nel PdI 20-23]</t>
  </si>
  <si>
    <t>MI_FOG-DEP04_01_9007</t>
  </si>
  <si>
    <t>Estensione fognatura Zona Interna (Zone Collinari e Agglomerati Montani) [Quote di costo non programmate nel PdI 20-23]</t>
  </si>
  <si>
    <t>MI_FOG-DEP05_01_0002</t>
  </si>
  <si>
    <t>MI_FOG-DEP05_01_0003</t>
  </si>
  <si>
    <t>MI_FOG-DEP05_01_0004</t>
  </si>
  <si>
    <t>MI_FOG-DEP06_01_0001</t>
  </si>
  <si>
    <t>MI_FOG-DEP06_01_0002</t>
  </si>
  <si>
    <t>MI_FOG-DEP06_01_0003</t>
  </si>
  <si>
    <t>MI_FOG-DEP07_01_0001</t>
  </si>
  <si>
    <t>MI_FOG-DEP07_01_0002</t>
  </si>
  <si>
    <t>MI_FOG-DEP07_01_0003</t>
  </si>
  <si>
    <t>MI_FOG-DEP07_01_0004</t>
  </si>
  <si>
    <t>MI_FOG-DEP07_01_0005</t>
  </si>
  <si>
    <t>MI_FOG-DEP07_01_9004</t>
  </si>
  <si>
    <t>Valorizzazione dei fanghi nell'ambito dell'economia circolare, trasformazione degli "scarti" della depurazione in una risorsa e contemporaneo risparmio energetico della filiera di trattamento in linea con il modello di sviluppo del green deal europeo [Quote di costo non programmate nel PdI 20-23]</t>
  </si>
  <si>
    <t>MI_FOG-DEP07_01_9009</t>
  </si>
  <si>
    <t>Potenziamento e aggiornamento tecnologico degli impianti di depurazione per l'incremento degli standard di scarico dell'effluente e la tutela della risorsa ai fini degli usi ricreativi e ambientali e della balneazione, in accordo alle linee strategiche individuate nel Masterplan Fognatura e Depurazione [Quote di costo non programmate nel PdI 20-23]</t>
  </si>
  <si>
    <t>MI_FOG-DEP07_01_0006</t>
  </si>
  <si>
    <t>MI_SII01_01_0003</t>
  </si>
  <si>
    <t>MI_SII01_01_0004</t>
  </si>
  <si>
    <t>MI_SII01_01_0006</t>
  </si>
  <si>
    <t>MI_SII01_01_0007</t>
  </si>
  <si>
    <t>Definizione Aree di Salvaguardia</t>
  </si>
  <si>
    <t>MI_SII01_01_0008</t>
  </si>
  <si>
    <t>Creazione, implementazione e sviluppo di un sistema ad elevata informatizzazione delle reti e degli impianti a servizio acquedotto per l’analisi predittiva e il supporto alle decisioni</t>
  </si>
  <si>
    <t>MI_SII01_01_0009</t>
  </si>
  <si>
    <t>Creazione, implementazione e sviluppo di un sistema ad elevata informatizzazione delle reti e degli impianti a servizio fognatura per l’analisi predittiva e il supporto alle decisioni</t>
  </si>
  <si>
    <t>MI_SII02_01_0001</t>
  </si>
  <si>
    <t>MI_SII02_01_0003</t>
  </si>
  <si>
    <t>MI_SII04_01_0001</t>
  </si>
  <si>
    <t>MI_ACQ04_01_0013</t>
  </si>
  <si>
    <t>WaDIS: Water loss control&amp;Digital Innovation Strategy. LOTTO 3: Interventi di manutenzione straordinaria, rifacimento e sostituzione di tratti di rete idrica (Quote di costo da finanziare)</t>
  </si>
  <si>
    <t>MI_ACQ06_01_0003</t>
  </si>
  <si>
    <t>WaDIS: Water loss control&amp;Digital Innovation Strategy. LOTTO 1: Rilievo e digitalizzazione della rete idrica, di modellazione distrettualizzazione e monitoraggio permanenti, EWS e ricerca perdite idriche (Quote di costo da finanziare)</t>
  </si>
  <si>
    <t>MI_ACQ06_01_0004</t>
  </si>
  <si>
    <t>WaDIS: Water loss control&amp;Digital Innovation Strategy. LOTTO 2: Installazione delle valvole di controllo delle pressioni per la riduzione delle perdite (Quote di costo da finanziare)</t>
  </si>
  <si>
    <t>MI_ACQ08_01_0003</t>
  </si>
  <si>
    <t>WaDIS: Water loss control&amp;Digital Innovation Strategy. LOTTO 4: Strumenti di smart-metering per la misurazione dei volumi consumati dall’utenza (Quote di costo da finanziare)</t>
  </si>
  <si>
    <t>ID COMM</t>
  </si>
  <si>
    <t>CODICE INTERVENTO AIT</t>
  </si>
  <si>
    <t>In corso</t>
  </si>
  <si>
    <t>Installazione di contatori su grandi utenze con sistema di trasmissione dei dati di lettura Lotto I</t>
  </si>
  <si>
    <t>Non iniziato</t>
  </si>
  <si>
    <t>Intervento di modellistica sperimentale e distrettualizzazione</t>
  </si>
  <si>
    <t>Manutenzione straordinaria incrementativa Telecontrollo</t>
  </si>
  <si>
    <t>In esercizio</t>
  </si>
  <si>
    <t>Concluso</t>
  </si>
  <si>
    <t>Progetto installazione misuratori di portata acquiferi in roccia</t>
  </si>
  <si>
    <t>In progettazione</t>
  </si>
  <si>
    <t>In gara</t>
  </si>
  <si>
    <t>Realizzazione scolmatori di piena</t>
  </si>
  <si>
    <t>Allestimento e sistemazione sedi e magazzini</t>
  </si>
  <si>
    <t>Certificazione della sicurezza  ISO 45001</t>
  </si>
  <si>
    <t>Annullato</t>
  </si>
  <si>
    <t xml:space="preserve">Consulenze procedura di esproprio e di servitù </t>
  </si>
  <si>
    <t>Manutenzione straordinaria Sistema di Telecontrollo (Centrale)</t>
  </si>
  <si>
    <t xml:space="preserve">Messa a ruolo delle utenze pubbliche </t>
  </si>
  <si>
    <t>Mobili, arredi</t>
  </si>
  <si>
    <t>Realizzazione di impianti di telecontrollo su impianti di acquedotto</t>
  </si>
  <si>
    <t>Ristrutturazione sede operativa Gallicano</t>
  </si>
  <si>
    <t>Servizi di consulenza per programmazione Piano d'Ambito e sviluppo Asset Management</t>
  </si>
  <si>
    <t>Sistemazione Sede direzionale Pietrasanta (compreso i mobili)</t>
  </si>
  <si>
    <t>Sviluppo del Piano delle risorse e delle infrastrutture del S.I.I. (Masterplan aziendale)</t>
  </si>
  <si>
    <t>Completamento acquedotto argine di Aulla (ad integrazione dei lavori eseguiti dalla Regione Toscana)</t>
  </si>
  <si>
    <t>Impermeabilizzazione serbatoio e ristrutturazione camera di manovra Olivola</t>
  </si>
  <si>
    <t>Potenziamento Acquedotto Loc. Albiano Magra, realizzazione nuove tubazioni di distribuzione</t>
  </si>
  <si>
    <t>Sostituzione delle tubazioni principali (adduzione e distribuzione) di approvvigionamento del Capoluogo (ponte strada statale SS63)</t>
  </si>
  <si>
    <t>Sostituzione tubazione principale di alimentazione Bigliolo DN125 PN16 su strada provinciale 1100 m</t>
  </si>
  <si>
    <t>Impianto di trattamento fognatura Stadano</t>
  </si>
  <si>
    <t>Sostituzione fognature loc. Caprigliola in contemporanea ai lavori del Comune</t>
  </si>
  <si>
    <t>Integrazione sistema di adduzione a serbatoio Cappella</t>
  </si>
  <si>
    <t xml:space="preserve">Nuova rete di distribuzione per l'alimentazione di case sparse a Casabasciana e Loc. Corona (5/6 famiglie) con contemporanea costruzione di condotta di scarico Dep. Casabasciana. </t>
  </si>
  <si>
    <t xml:space="preserve">Studio realizzazione distretti idrici, ricerca perdite e inserimento valvole riduttrici di pressione.
</t>
  </si>
  <si>
    <t>DEP_sup.2000AE - Potenziamento impianto di Fornoli in loc.Fornoli</t>
  </si>
  <si>
    <t>Manutenzione Straordinaria Dep. Guzzano attraverso realizzazione di percolatore in aggiunta alla imhoff esistente</t>
  </si>
  <si>
    <t>Completamento fognatura nera Loc. Molino (Chifenti)</t>
  </si>
  <si>
    <t>Interventi di sistemazione acquedotto Collesino</t>
  </si>
  <si>
    <t>Rifacimento Rete di distribuzione  ed adeguamento utenze fraz. Corvarola</t>
  </si>
  <si>
    <t>Costruzione di due prese e relativa potabilizzazione per utilizzo acquedotto Polla Gangheri in loc. Fornaci di Barga</t>
  </si>
  <si>
    <t>Loc. Giuvicchia Realizzazione di rete di distribuzione (250 m)</t>
  </si>
  <si>
    <t>Risamento campo pozzi La Mocchia  (evento alluvionale 2013)</t>
  </si>
  <si>
    <t>Spostamento tubazione di adduzione dalle sorgenti Fontanone al serbatoio Pedona (evento alluvionale 2013)</t>
  </si>
  <si>
    <t>Spostamento tubazione di adduzione dell'acquedotto della montagna dal serbatoio Tiglio Basso a Trine (evento alluvionale 2013)</t>
  </si>
  <si>
    <t xml:space="preserve">Collettamento dello scarico di Pip Chitarrino al nuovo depuratore in progetto in loc. Chitarrino </t>
  </si>
  <si>
    <t>Costruzione nuovo impianto di depurazione di Barga ( Loc. Chitarrino) per la raccolta dei reflui delle località di Barga, Castelvecchio Pascoli, Mologno, Fornaci Di Barga, Filecchio, San Pietro In Campo, San Bernardino</t>
  </si>
  <si>
    <t>Manutenzione straordinaria depuratore di Filecchio- Pedona</t>
  </si>
  <si>
    <t>Collettamento dello scarico di Fornaci di Barga al nuovo depuratore in progetto in loc. Chitarrino</t>
  </si>
  <si>
    <t>Collettamento dello scarico di Mologno al nuovo depuratore in progetto in loc. Chitarrino in Loc. Mologno, San Pietro In Campo</t>
  </si>
  <si>
    <t>Collettamento dello scarico di San Bernardino al nuovo depuratore in progetto in loc. Chitarrino in Loc. Barga</t>
  </si>
  <si>
    <t>Rifacimento tratto fognatura nera Ponte all'Ania</t>
  </si>
  <si>
    <t>Domazzano - 900 m da realizzare di adduzione, collegamento da pozzo Valdottavo a sollevamento Domazzano</t>
  </si>
  <si>
    <t>Nuova adduzione Partigliano</t>
  </si>
  <si>
    <t>Realizzazione della tubazione idrica da S.Croce al Serb. Bandiera (300 m)</t>
  </si>
  <si>
    <t>Sostituzione adduttrici in località Domazzano dal pozzo al serbatoio in Fraz. Valdottavo</t>
  </si>
  <si>
    <t>Sistemazione letti depuratore di Valdottavo</t>
  </si>
  <si>
    <t>Realizzazione di tubazione idrica per attraversamento del fiume Camaiore a causa della dismissione di tubazione esistente in occasione della demolizione della passerella pedonale 'Riccetto'</t>
  </si>
  <si>
    <t xml:space="preserve">Realizzazione Pozzo località Fabbrenti </t>
  </si>
  <si>
    <t xml:space="preserve">RIFACIMENTO DI PARTE DELLA RETE DI DISTRIBUZIONE DELLA FRAZIONE DI MONTEBELLO </t>
  </si>
  <si>
    <t>Sostituzione tubazione e realizzazione allacciamenti in via di Mezzo Vado partendo da via Serra,tratto di via Cafaggio da via Serra a via Radicchi,via Radicchi, Via di Pozzo, da via Di Mezzo Vado a via Serra</t>
  </si>
  <si>
    <t>Sostituzione tubazione e realizzazione allacciamenti in via Radicchi</t>
  </si>
  <si>
    <t>Sostituzione tubazione idrica e rifacimento allacci in via Lemmetti</t>
  </si>
  <si>
    <t>Trasformazioni da lenti tarate a contatori nella zona della costa - Lido di Camaiore lotto I</t>
  </si>
  <si>
    <t>Adeguamento Sistema Di Ricircolo Depuratore Di Lido di Camaiore</t>
  </si>
  <si>
    <t>Potenziamento impianto di depurazione Camaiore Capoluogo I Stralcio</t>
  </si>
  <si>
    <t>Potenziamento impianto di depurazione Lido di Camaiore II Stralcio</t>
  </si>
  <si>
    <t>Potenziamento impianto di depurazione Secco  Lido di Camaiore  II Stralcio</t>
  </si>
  <si>
    <t>Realizzazione del progetto di trattamento acque di pioggia eccedenti la portata di punta nera; Depuratore Camaiore Capoluogo</t>
  </si>
  <si>
    <t>Realizzazione del progetto di trattamento acque di pioggia eccedenti la portata di punta nera; Depuratore Lido di Camaiore</t>
  </si>
  <si>
    <t>Realizzazione del progetto di trattamento acque di pioggia eccedenti la portata di punta nera; Depuratore Lido Loc. Secco</t>
  </si>
  <si>
    <t>Posa in opera di circa mt. 400 di tubazione pead del diametro 225 e sostituzione di pompe e q.e. del pozzo di via F.lli Rosselli</t>
  </si>
  <si>
    <t>Prolungamento tubazione in pressione via del Termine</t>
  </si>
  <si>
    <t>Riparazione tubazione di via Colombo tra piazza Matteotti e via Papini mediante relining (260m)</t>
  </si>
  <si>
    <t>Collegamento con acquedotto Sillicano da realizzarsi in loc. Filicaia</t>
  </si>
  <si>
    <t>Realizzazione condotte fognarie e sollevamento per convogliamento reflui ad impianto del capoluogo</t>
  </si>
  <si>
    <t>Installazione contatori di utenza in TUTTO IL COMUNE</t>
  </si>
  <si>
    <t>Rinnovo Integrale Impianto di Depurazione Careggine</t>
  </si>
  <si>
    <t>Manutenzione straordinaria Filtri sorgente Torano</t>
  </si>
  <si>
    <t>Manutenzione straordinaria sorgenti Bedizzano</t>
  </si>
  <si>
    <t>Rinnovo condotte via Ficola 400 m DN90</t>
  </si>
  <si>
    <t>Rinnovo condotte via Lunense Loc. Marina di Carrara zona civico 25 100m DN63</t>
  </si>
  <si>
    <t>Rinnovo condotte zona Nazzano via Nuova provinciale 300 m DN110 e allacci nel SIR</t>
  </si>
  <si>
    <t>Rinnovo rete idrica via del tirassegno - I tratto (350m) di 4 tratti LR58/03/121119</t>
  </si>
  <si>
    <t>Rinnovo rete idrica via Spondarella LR58/03/121119</t>
  </si>
  <si>
    <t>Sostituzione condotte idriche via Mulazzo</t>
  </si>
  <si>
    <t>Sostituzione di condotte idriche Via Campo d'Appio</t>
  </si>
  <si>
    <t>Potenziamento Impianto depurazione Fossa Maestra</t>
  </si>
  <si>
    <t>Realizzazione nuovo impianto in Loc. Paesi A Monte</t>
  </si>
  <si>
    <t>Collettamento al depuratore di Casola Capoluogo (Fitodepuratore) in via Capanna</t>
  </si>
  <si>
    <t>Realizzazione del collegamento del futuro deposito Piano Pieve con rete di distribuzione (lungo la strada provinciale)</t>
  </si>
  <si>
    <t xml:space="preserve">Realizzazione nuovo serbatoio Piano Pieve </t>
  </si>
  <si>
    <t>Sostituzione tubazione idrica di distribuzione Loc. Ribalta nel capoluogo per risoluzione problemi di torbidità</t>
  </si>
  <si>
    <t>Sostituzione del tratto di tubazione San Pellegrino-Faggetta (Acquedotto San Pellegrino-Chiozza-Castiglione)</t>
  </si>
  <si>
    <t>Interventi su acquedotti di Comano (em. Idrica 121110)</t>
  </si>
  <si>
    <t>Sostituzione adduttrice Fontanini da sorg. a serb. circa 1 km di linea DN125 su strada sterrata</t>
  </si>
  <si>
    <t>Attivazione tubazione via del pruno via della molina 200 m ed eliminazione tubazione sotto canale irriguo</t>
  </si>
  <si>
    <t>Delocalizzazione impianto di Calavorno</t>
  </si>
  <si>
    <t>Controllo acque parassite Costa Apuana</t>
  </si>
  <si>
    <t>Realizzazione serbatoio in loc. Serrettone</t>
  </si>
  <si>
    <t>Sostituzione adduzione da tauffi con ancoraggi antisfilamento (da emergenza idrica 2011)</t>
  </si>
  <si>
    <t>Sostituzione di una parte di tubazione che collega la sorgente al serbatoio in loc. Piano Sinatico (em. Idrica 121108)</t>
  </si>
  <si>
    <t>Ampliamento Depuratore Di Doganaccia</t>
  </si>
  <si>
    <t xml:space="preserve">Impermeabilizzazione serbatoio Cavallana e verifica strutturale </t>
  </si>
  <si>
    <t>Modellazione dell'acquedotto di Filattiera per riduzione pressione</t>
  </si>
  <si>
    <t>Sostituzione tubazione di distribuzione di Dorbola e via Volpino fuori dal centro storico 800m (attualmente in proprietà privata, va posata sulla statale)</t>
  </si>
  <si>
    <t>Adeguamento scarichi loc. Scorcetoli, Caprio e Ponticello</t>
  </si>
  <si>
    <t>Completamento e collegamento Nuovo Pozzo Loc. Soliera</t>
  </si>
  <si>
    <t>Sistemazione acquedotto di Collegnago</t>
  </si>
  <si>
    <t>Sostituzione tubazione adduttrice dal pozzo Soliera a Moncigoli</t>
  </si>
  <si>
    <t>Prolungamento scarico Fognatura Via Provinciale Loc. Soliera</t>
  </si>
  <si>
    <t>Estensione tratto di condotta fognaria in fraz. Gragnola Comune di Fivizzano</t>
  </si>
  <si>
    <t>Lavori di trasformazione contatori Forte dei Marmi Lotto II</t>
  </si>
  <si>
    <t>Rifacimento condotta fognaria in pressione dall'impianto via Michelangelo al Dep. Di Querceta</t>
  </si>
  <si>
    <t>Rifacimento tratto rete idrica in loc. Casamenti (em. Idrica 121102)</t>
  </si>
  <si>
    <t>Realizzazione sistema di raccolta e depurazione di Migliano e Fosciandora Capoluogo</t>
  </si>
  <si>
    <t>Potenziamento e ristrutturazione del sistema acquedottistico del comune di Fosdinovo</t>
  </si>
  <si>
    <t>Carignano spostamento fossa imhoff e realizzazione tubazione</t>
  </si>
  <si>
    <t>Rifacimento tubazione adduttrice da sorgente Vispereglia a serbatoio Chieva (attraversamento torrente)  (evento alluvionale 2013)</t>
  </si>
  <si>
    <t>Installazione impianti di filtrazione o disinfezione Zona della Garfagnana</t>
  </si>
  <si>
    <t>Manutenzione straordinaria sistemi di clorazione Area Garfagnana</t>
  </si>
  <si>
    <t>Ristrutturazione sistema di depurazione Loc. Magliano</t>
  </si>
  <si>
    <t>Potenziamento sistema di adduzione dell'acquedotto principale del Comune</t>
  </si>
  <si>
    <t>Sostituzione di un tratto di condotte idriche principali per ml 194 di tubazione in Pead dn 90 pn 25 e ml. 174 Pead dn 110 pn 25 in Via Provinciale in Loc. Licciana Nardi a causa di un movimento franoso che potrebbe interessare le nostre tubazioni.</t>
  </si>
  <si>
    <t xml:space="preserve">Adeguamento sistemi di disinfezione </t>
  </si>
  <si>
    <t>Installazione misuratori di portata ingresso uscita e bypass</t>
  </si>
  <si>
    <t>Installazione impianti di filtrazione o disinfezione Zona della Lunigiana</t>
  </si>
  <si>
    <t>Manutenzione straordinaria sistemi di clorazione Area Lunigiana</t>
  </si>
  <si>
    <t xml:space="preserve">Captazione sorgente Frigido e adduzione a potabilizzatore Cartaro ml 3800 DN 500-400.
</t>
  </si>
  <si>
    <t xml:space="preserve">Cartaro Manutenzione Straordinaria Stoccaggio Reagenti E Impianto Biossido </t>
  </si>
  <si>
    <t>Complementari di acquedotto alla realizzazione fognature a Ronchi, sostituzioni tubazioni in varie vie</t>
  </si>
  <si>
    <t xml:space="preserve">Condotta Pian della Fioba ml 1000 DE 63 </t>
  </si>
  <si>
    <t>Condotta pompe Forno ml. 350 DE 110</t>
  </si>
  <si>
    <t>Condotte adduttrici e distributrici Guadine, Gronda e Redicesi ml. 290 DE 90 + ml 3050 DE 63</t>
  </si>
  <si>
    <t>Inserimento telecontrollo e valvole motorizzate serbatoi Ischignano</t>
  </si>
  <si>
    <t>Interconnessioni acquedotto Massa con Carrara ml. 700 DN 200 + ml. 900 DE 160 + ml. 900 DN 150</t>
  </si>
  <si>
    <t>Interconnessioni acquedotto Massa con Montignoso 2° lotto ml. 100 DE 110 + ml. 300 DE 160</t>
  </si>
  <si>
    <t xml:space="preserve">Interconnessioni acquedotto Massa con Montignoso 3° lotto ml. 1250 DN 200 </t>
  </si>
  <si>
    <t xml:space="preserve">Manutenzione straordinaria del sollevamento Monte di Pasta.
</t>
  </si>
  <si>
    <t>potabilizzatore Forno + serbatoio</t>
  </si>
  <si>
    <t>Rifacimento copertura dissabbiatori dell' impianto del Cartaro</t>
  </si>
  <si>
    <t>Risanamento condotte serbatoi Ischignano (kit Euronova)</t>
  </si>
  <si>
    <t xml:space="preserve">Risanamento pozzi Polle </t>
  </si>
  <si>
    <t>Ristrutturazione locale servizi Cartaro (copertura 150 mq)</t>
  </si>
  <si>
    <t>Ristrutturazione serbatoio Gronda e sorgenti Ceragiole</t>
  </si>
  <si>
    <t xml:space="preserve">Sostituzione 320 m DE 110 in via SS. Annunziata </t>
  </si>
  <si>
    <t>Sostituzione colonne produzione pozzi n. 1 e 2 Polle (inox)</t>
  </si>
  <si>
    <t>Sostituzione condotta Cartaro-Antona ml. 700 DN 100</t>
  </si>
  <si>
    <t>Sostituzione condotta idrica adduzione sorgente Freddana ml 850 DN 100</t>
  </si>
  <si>
    <t>Sostituzione condotta idrica via Sopramonte ml. 370 DE 90</t>
  </si>
  <si>
    <t xml:space="preserve">Sostituzione impianto elettrico sollevamento Forno  </t>
  </si>
  <si>
    <t>Sostituzione tubazione Via Ricortola tratto via Pietrasanta - via Fivizzano  ml 215 DE 180</t>
  </si>
  <si>
    <t>Sostituzione tubazione Via Romagnano ml 580 DE 160</t>
  </si>
  <si>
    <t>Sostituzione tubazione Via San Lorenzo ml 550 DE 110</t>
  </si>
  <si>
    <t>Sostituzione tubazione Via Stradella da viale della Repubblica a via Poveromo ml 1650 DE 180</t>
  </si>
  <si>
    <t>Sostituzione tubazione Viottolo dei Molini sostituzione rete (acqua torbida) ml. 500 DE 90-63</t>
  </si>
  <si>
    <t>Impianto del Lavello, efficientamento energetico e potenziamento: 1° lotto</t>
  </si>
  <si>
    <t>Realizzazione del progetto di trattamento acque di pioggia eccedenti la portata di punta nera; Depuratore Lavello</t>
  </si>
  <si>
    <t>Realizzazione del progetto di trattamento acque di pioggia eccedenti la portata di punta nera; Depuratore Lavello 2</t>
  </si>
  <si>
    <t>Realizzazione impianti di trattamento in Loc. Renara-Guadine</t>
  </si>
  <si>
    <t>Fognatura nera per il sottopasso FS Casellotto</t>
  </si>
  <si>
    <t>Rinnovo idraulica impianto di sollevamento MAS 015 Dorsale con attraversamento del Fosso "Lavello"</t>
  </si>
  <si>
    <t>Realizzazione acquedotto nuova viabilità Brentino ed eliminazione sottoservizi via Montramito.</t>
  </si>
  <si>
    <t>Rifacimento tratti di tubazione idrica in Loc. Piano di Mommio</t>
  </si>
  <si>
    <t>Sostituzione di tubazione in via Don Minzoni e spostamento allacci esistenti</t>
  </si>
  <si>
    <t>Zona Industriale di Montramito - realizzazione rete distribuzione in concomitanza della realizzazione della rete fognaria</t>
  </si>
  <si>
    <t>Nuova tubazione premente via di mezzo Loc. Quiesa</t>
  </si>
  <si>
    <t>Loc. Albiano - Delocalizzazione tratto di tubazione di adduzione dalla Sorg. Latra a causa di un movimento franoso</t>
  </si>
  <si>
    <t>Loc. Corubbio - Fornitura servizio acqua potabile</t>
  </si>
  <si>
    <t>Sostituzione Condotta Idrica Fraz. Pieve S.Lorenzo</t>
  </si>
  <si>
    <t>Captazione nuova sorgente nel capoluogo</t>
  </si>
  <si>
    <t>Rinnovo condotte Loc. Cinquale via del Conte 130 m DN90</t>
  </si>
  <si>
    <t>Rinnovo condotte Loc. Cinquale via Romana interna 210 m DN75</t>
  </si>
  <si>
    <t>Sostituzione condotta di adduzione dal pozzo al serbatoio di Costa m 1000  LR58/03/121114</t>
  </si>
  <si>
    <t>Sostituzione condotte Loc. Sant'Eustacchio</t>
  </si>
  <si>
    <t>Ristrutturazione rete idrica, regolarizzazione delle pressioni e ricerca di nuova risorsa nel comune di Mulazzo</t>
  </si>
  <si>
    <t>Ristrutturazione sorgente Pozzo lesionata evento alluvionale 2011</t>
  </si>
  <si>
    <t>Estensione fognaria zona Arpiola viale Repubblica e ricostruzione imhoff</t>
  </si>
  <si>
    <t>Interramento tubazione idrica San Martino in Freddana</t>
  </si>
  <si>
    <t>Lavori complementari per sostituzione tubazione idrica e allacci Loc. Monsagrati, Gello e Fiano</t>
  </si>
  <si>
    <t>Potenziamento sorgenti Loc. Fiano-Loppeglia (Sorg. Campore)</t>
  </si>
  <si>
    <t>Ristrutturazione serbatoio Convalle</t>
  </si>
  <si>
    <t xml:space="preserve">Nuova rete fognaria nel capoluogo e nelle frazioni di Pegaio Basso, Piazzanello, Villabuona, Convalle, Molinetto e Trebbio, con collettamento al nuovo depuratore di Piegaio </t>
  </si>
  <si>
    <t>Adeguamento acquedotto Piazza al Serchio (Ristrutturazione opera di presa vecchia sorgente e interramento adduzione)</t>
  </si>
  <si>
    <t>Delocalizzazione impianto di trattamento a S. Donnino</t>
  </si>
  <si>
    <t>Realizzazione sistema di raccolta e depurazione zona Bertolina</t>
  </si>
  <si>
    <t>Adeguamento infrastrutturale rete idrica di Pietrasanta. Realizzazione di condotte per acquedotto, pozzi, installazione di elettropompe, misuratori, telecontrollo e impianti elettrici.</t>
  </si>
  <si>
    <t>Interventi di emergenza tallio Valdicastello e Pietrasanta. Dovranno essere imputati i costi sostenuti per le installazioni definitive come nuove tubazioni  regolarmente interrate, nuovi allacciamenti, spostamenti allacciamenti, relining tubazione, rivestimento serbatoio, ecc.</t>
  </si>
  <si>
    <t>Lavori di sostituzione tubazioni idriche per presenza tallio in varie vie - del Comune di Pietrasanta: Sarzanese, Cannoreto, Castagno, Tre Luci                                                </t>
  </si>
  <si>
    <t>Potenziamento adduzione da sorgenti di Capezzano Monte</t>
  </si>
  <si>
    <t>Realizzazione di condotta premente dal serbatoio di Vallecchia al serbatoio di Solaio - L 2000 ml de 160 pead - con relativa stazione di pompaggio da realizzarsi dentro la camera di manovra del serbatoio di Vallecchia. Sostituzione della condotta distribuzione</t>
  </si>
  <si>
    <t>Realizzazione nuove tubazioni  in via Palatina e Via Murli (Palatina Spostamento Tubo Dal Terreno Privato)</t>
  </si>
  <si>
    <t>Rinnovo acquedotto in occasione dei lavori di ampliamento del casello autostradale Versilia</t>
  </si>
  <si>
    <t>Rinnovo della condotta premente dal campo pozzi Arni Santa Maria al serbatoio di Arni Campagrina</t>
  </si>
  <si>
    <t>Riordino acquedotto di Solaio sostituzione tubazione via Borgo Biagi</t>
  </si>
  <si>
    <t>Ristrutturazione Serbatoio Solaio Con installazione di Telecontrollo</t>
  </si>
  <si>
    <t>Sostituzione condotta idrica e rinnovo allacci utenza via Goldora MdP danneggiata a seguito degli eventi calamitosi del 5 marzo 2015</t>
  </si>
  <si>
    <t>Sostituzione di 480 m di tubazione in via del Padule a Pietrasanta, intervento legato all'emergenza tallio</t>
  </si>
  <si>
    <t>Sostituzione tratto tubazione Canal D'Oro Capezzano Monte</t>
  </si>
  <si>
    <t>Trasformazioni Da Lenti Tarate A Contatori Nella Zona Della Costa - Marina Di Pietrasanta Lotto I</t>
  </si>
  <si>
    <t>Completamento Sostituzione Turbine Con Sistema A Microbolle - Depuratore Pietrasanta</t>
  </si>
  <si>
    <t xml:space="preserve">Potenziamento impianto di Pietrasanta </t>
  </si>
  <si>
    <t>Realizzazione del progetto di trattamento acque di pioggia eccedenti la portata di punta nera; Depuratore Pietrasanta</t>
  </si>
  <si>
    <t>Realizzazione stazione di sollevamento in via libertà, Marina di Pietrasanta, attualmente situazione precaria.</t>
  </si>
  <si>
    <t>Sostituzione 15 mt tubazione in via del sale, attraversamento canale di bonifica</t>
  </si>
  <si>
    <t>Intervento adduzione da sorgente Natora a Sillico</t>
  </si>
  <si>
    <t>Potenziamento rete acquedotto Loc. Pontardeto 150 m</t>
  </si>
  <si>
    <t>Manutenzione Straordinaria Impianto Di Pontecosi Con Possibile Delocalizzazione</t>
  </si>
  <si>
    <t>Manutenzione straordinaria sorgente Rio Pagano Alto</t>
  </si>
  <si>
    <t>Realizzazione di adduttrice idrica da Casa di Monte a Calamecca (2 Km), lavori congiunti al rifacimento della Provinciale</t>
  </si>
  <si>
    <t>Nuova adduzione da Saletto a Ripetitore</t>
  </si>
  <si>
    <t>Realizzazione nuovo serbatoio Ristrutturazione serbatoio esistente in sostituzione all'esistente loc.Cobia Pagliadiccio, Montedivalli</t>
  </si>
  <si>
    <t>Ricerca sito idoneo per nuovo Pozzo Montedivalli</t>
  </si>
  <si>
    <t>Captazione sorgente Loc. Oppilo per apporto idrico frazioni Teglia e Serola</t>
  </si>
  <si>
    <t>Messa in sicurezza della tubazione sul torrente Gordana</t>
  </si>
  <si>
    <t>Realizzazione nuovo approvvigionamento per alimentazione serbatoio San Marco dell'acquedotto del capoluogo. Ristrutturazione rete idrica Pontremoli</t>
  </si>
  <si>
    <t xml:space="preserve">Ricostruzione briglia di protezione condotta di adduzione per attraversamento  torrente Gordana in Loc. Giaredo Borre di Malfrancesco </t>
  </si>
  <si>
    <t>Riparazione perdite serbatoio La Pineta per problemi strutturali</t>
  </si>
  <si>
    <t xml:space="preserve">Ripristino linea Teglia / Castagnetoli danneggiata dall'evento alluvionale del 2011 </t>
  </si>
  <si>
    <t xml:space="preserve">Depuratore di S. Pietro: Attivazione del sollevamento , riparazione fognatura lungo il fiume Magra , potenziamento depuratore  e messa a norma del quadro e della cabina. </t>
  </si>
  <si>
    <t>Costruzione nuova opera superficiale e installazione impianti di trattamento Torrente Volata (Le Vene del Lago)</t>
  </si>
  <si>
    <t xml:space="preserve">Posa nuove tubazioni per collegamento Vene-Lagaccia </t>
  </si>
  <si>
    <t>Adeguamento depuratore di San Marcello</t>
  </si>
  <si>
    <t>Sistemazione della sorgente Cioppeto (emergenza idrica 2011)</t>
  </si>
  <si>
    <t xml:space="preserve">Acquedotto di Basati: Impianto di rilancio da Sorgenti Deone a Vasca di raccolta Fori drenanti e collegamento attraverso una tubazione premente </t>
  </si>
  <si>
    <t>Manutenzione straordinaria impianto di Seravezza comprendente sostituzione di Flow jet e scale d'accesso</t>
  </si>
  <si>
    <t>Realizzazione del progetto di trattamento acque di pioggia eccedenti la portata di punta nera; Depuratore Querceta</t>
  </si>
  <si>
    <t>Risanamento delle condotte di adduzione e distribuzione in Loc. Le Piane a Levigliani</t>
  </si>
  <si>
    <t>Completamento sostituzione di condotta adduttrice dai Pozzi di Nave al serbatoio Canala (500m)</t>
  </si>
  <si>
    <t>Delocalizzazione del serbatoio di Monte Giovagallo a causa di frana in atto</t>
  </si>
  <si>
    <t>Pilota upgrade TLC / SALA</t>
  </si>
  <si>
    <t>Installazione contatori a tutte le utenze</t>
  </si>
  <si>
    <t>Potenziamento collegamento con acquedotto Gorfigliano in loc. Vagli di Sopra LR58/03/121125</t>
  </si>
  <si>
    <t xml:space="preserve">CALOMINI: Sostituzione rete idrica e condotta fognaria in località Calomini con installazione contatori </t>
  </si>
  <si>
    <t>Realizzazione Reti Acquedotto Connessi A Rifacimento Marciapiedi</t>
  </si>
  <si>
    <t>Ristrutturazione del serbatoio La Gulfa Fraz. Stiava servente l'acquedotto di Viareggio</t>
  </si>
  <si>
    <t>Ristrutturazione Vasca Serbatoio Monte Moneta che alimenta l'acquedotto di Viareggio</t>
  </si>
  <si>
    <t>Sostituzione tubazioni idriche in contemporanea alla posa della fognatura nel quartiere Varignano</t>
  </si>
  <si>
    <t>Manutenzione straordinaria dei rotori delle vasche Carousel dell'Impianto di Viareggio - Sostituzione completa del sistema di ossigenazione delle vasche Carousel</t>
  </si>
  <si>
    <t>Raddoppio depuratore Viareggio</t>
  </si>
  <si>
    <t>Realizzazione del progetto di trattamento acque di pioggia eccedenti la portata di punta nera; Depuratore Viareggio</t>
  </si>
  <si>
    <t>Attraversamento fognario in pressione sottopasso ferroviario cavalcavia Barsacchi</t>
  </si>
  <si>
    <t>Inserimento sistema di grigliatura in accesso al sollevamento di Loc. Frassetti con rifacimento precamera</t>
  </si>
  <si>
    <t>Manutenzione strordinaria condotta in pressione via Matanna (attraversamento fosso Farabola)</t>
  </si>
  <si>
    <t>Realizzazione vasca con sgrigliatore e disinfezione sul troppo pieno della stazione di sollevamento di via Montramito</t>
  </si>
  <si>
    <t>Riparazione tubazione di via Einaudi tra via Fratti e via Bologna mediante relining (250m)</t>
  </si>
  <si>
    <t>Riparazione tubazione di via Pilo tra via S. Andrea e piazza Manzoni mediante relining (150m)</t>
  </si>
  <si>
    <t>Potenziamento rete acquedotto Ponte di Corlaga Orturano</t>
  </si>
  <si>
    <t>Rifacimento ex novo serbatoio del Merizzo costituito da nr. 2 cisterne in ferro collegate tra loro del tutto fatiscenti</t>
  </si>
  <si>
    <t xml:space="preserve">Sostituzione Adduzione Acquedotto Dell'Acquetta in contemporanea alla posa del tubo per impianto idroelettrico.
</t>
  </si>
  <si>
    <t xml:space="preserve">Sostituzione tubazioni d'adduzione da Orturano al serbatoio di Casale basso. </t>
  </si>
  <si>
    <t>Adeguamento rete fognaria Loc. Piano di Mocrone (via Franchigena- via Piano di Mocrone)</t>
  </si>
  <si>
    <t>Trasformazione a contatore delle utenze a lente tarate zona montana P.I.</t>
  </si>
  <si>
    <t>Installazione misuratori di portata o pressione su reti e impianti di acquedotto</t>
  </si>
  <si>
    <t>Rifacimento dei Pozzi n.3 e n.4 del campo Pozzi "Serricciolo" di Aulla</t>
  </si>
  <si>
    <t>Sostituzione Tratto Di Rete Idrica Di Adduzione Fra Le Sorgenti Del Margine Al Serbatoio Di Distribuzione Dozzano Circa 3.300Ml Tubo Pead Pn 25 Dn 160</t>
  </si>
  <si>
    <t>Progetto NRW Villafranca pilota di monitoraggio dei consumi e recupero delle perdite apparenti</t>
  </si>
  <si>
    <t>Sostituzione tubazione di adduzione da pozzi di Albiano al serbatoio Caprigliola cimitero in via del Monte (400 mt DN160)</t>
  </si>
  <si>
    <t>Realizzazione trattamento scarico Le Motte</t>
  </si>
  <si>
    <t>Realizzazione trattamento scarico Boscolungo</t>
  </si>
  <si>
    <t>Realizzazione trattamento scarico Val di Luce</t>
  </si>
  <si>
    <t>Realizzazione trattamento scarico Faidello</t>
  </si>
  <si>
    <t>Realizzazione trattamento scarico Uccelliera</t>
  </si>
  <si>
    <t>Estensione rete di acquedotto in via Unità d'Italia (interno 20/30)</t>
  </si>
  <si>
    <t>Ampliamento depuratore di vico pancellorum</t>
  </si>
  <si>
    <t>Ampliamento depuratore di Lato</t>
  </si>
  <si>
    <t>Adeguamento impianto Ponte all'Ania</t>
  </si>
  <si>
    <t>realizzazione nuovo depuratore di valdottavo</t>
  </si>
  <si>
    <t>ampliamento dep. Coreglia alta</t>
  </si>
  <si>
    <t>ampliamento dep. Pontecosi</t>
  </si>
  <si>
    <t>Ampliamento dep. Sillano</t>
  </si>
  <si>
    <t>Ampliamento dep. Corfino</t>
  </si>
  <si>
    <t>Realizzazione nuovo sistema di depurazione Olivola</t>
  </si>
  <si>
    <t>Adeguamento impianto Castelpoggio</t>
  </si>
  <si>
    <t>Adeguamento impianto Bergiola</t>
  </si>
  <si>
    <t>Ampliamento depuratori di casola 1 e 2</t>
  </si>
  <si>
    <t>Ampliamento depuratore di codiponte ovest</t>
  </si>
  <si>
    <t>Ampliamento depuratore di codiponte est</t>
  </si>
  <si>
    <t>Adeguamento fitodepuratore Ponte di sotto</t>
  </si>
  <si>
    <t>Ampliamento depuratore di Groppoli 1. Intervento da spostare su Groppoli 2; Aggiunta di una subirrigazione alle vasche settiche dell'impianto di depurazione Groppoli 2.</t>
  </si>
  <si>
    <t>Installazione griglia meccanizzata e manutenzione impianto diffusione ox Migneno</t>
  </si>
  <si>
    <t>Realizzazione impianto grigliatura automatica scarico Virgoletta</t>
  </si>
  <si>
    <t>Depuratore di Pietrasanta: Conversione della vasca Passavant in vasca di accumulo acque di pioggia</t>
  </si>
  <si>
    <t>Realizzazione locale attrezzato per archivio presso l'impianto del Lavello 2</t>
  </si>
  <si>
    <t>Lavori di rinnovo rete acquedotto in contemporanea ai lavori di estensione fognaria a Camaiore</t>
  </si>
  <si>
    <t>Ristrutturazione sistema acquedottistico di Massarosa (criticità 'acqua sporca').</t>
  </si>
  <si>
    <t>Sostituzione congiunta tratto condotta Idrica e Fognaria Comune di Minucciano (Progetto ARCUS Unione dei Comuni della Garfagnana)</t>
  </si>
  <si>
    <t>Rinnovo E Potenziamento Condotta Via Bondano II Lotto</t>
  </si>
  <si>
    <t>Riabilitazione sistema di monitoraggio falda del Campo Pozzi I Frati in ottemperanza alle prescrizioni di concessione</t>
  </si>
  <si>
    <t>Rinnovo Serbatoio Costa Tutte le Vasche</t>
  </si>
  <si>
    <t xml:space="preserve">Rete Distribuzione zona Renella, (Via Romana Est da fine Condotta Comparto a Viale Marina) ml 350 con Acc 110 asfaltato, allacci </t>
  </si>
  <si>
    <t>Messa a norma attraversamenti ferroviari in zona Lunigiana</t>
  </si>
  <si>
    <t>Fornitura Impianto Aria Compressa Per Potabilizzazionte Cartaro</t>
  </si>
  <si>
    <t>Lavori di consolidamento del muro di contenimento del terrapieno serbatoio Monteverde</t>
  </si>
  <si>
    <t>Rinnovo Acquedotto In Contemporanea Estensione Rete Fognaria Localitã  La Zecca - Massa</t>
  </si>
  <si>
    <t>Riqualificazione Della Piazza Da Parte Dell'Amm.Ne Comunale  E Relativa Sostituzione Della Rete Acquedotto E Rete Fognaria Lavorazioni Gaia</t>
  </si>
  <si>
    <t>VALUTAZIONE DI NUOVE RISORSE, PROGETTAZIONE ED ESECUZIONE OPERA DI PRESA LUNGO IL CORSO DEL TORRENTE BARDINELLO, IN COMUNE DI FIVIZZANO, PER L'INTEGRAZIONE, ED EVENTUALE SOSTITUZIONE, DELLE RISORSE DI ALIMENTAZIONE ACQUEDOTTO FOSDINOVO</t>
  </si>
  <si>
    <t>ELIMINAZIONE SCARICO LIBERO MEDIANTE REALIZZAZIONE IMPIANTO DI SOLLEVAMENTO E TUBAZIONE PREMENTE</t>
  </si>
  <si>
    <t>INTERVENTI DI ADEGUAMENTO DEI SITI PER LA CORRETTA GESTIONE DEI RIFIUTI</t>
  </si>
  <si>
    <t>Razionalizzazione e riorganizzazione dei sistemi acquedottistici della pianura Apuo-versiliese - esecuzione lavori (Lotto I prg def e esec)</t>
  </si>
  <si>
    <t>Studio di fattibilità tecnico-economica per la razionalizzazione e riorganizzazione dei sistemi acquedottistici della pianura Apuo-versiliese. Indagini conoscitive per la valutazione delle risorse strategiche della pianura Apuo-Versiliese</t>
  </si>
  <si>
    <t xml:space="preserve">Vico: segnalazione perdita su tubazione per rottura </t>
  </si>
  <si>
    <t>Progetto per la sostituzione di un tratto di condotta idrica in SP1 "Francigena" e spostamento degli allacci presenti. Tratto dal bivio per Nocchi al bivio per Marignana</t>
  </si>
  <si>
    <t>Sostituzione di un tratto di condotta idrica premente, dalla stazione di pompaggio Carignoni al serbatoio di Pedona, e di un tratto della condotta idrica di distribuzione che dal serbatoio di Donaia serve l'abitato</t>
  </si>
  <si>
    <t>Accordo Pagni-Gaia-AXA relativo alla via di Contra, Camaiore. Realizzazione nuovo acquedotto zona via di Contra, in comune di Camaiore</t>
  </si>
  <si>
    <t>Sostituzione condotte idriche di distribuzione, all'interno di n. 4 traverse di via Buonarroti a Lido di Camaiore, con rifacimento degli allacci all'utenza.</t>
  </si>
  <si>
    <t>Rinnovo rete idrica via Passo Della Volpe Eliminazione Condotte per problemi acqua Rossa ml 1200 con Acc. Dn 200, asfalto, +40 allacci</t>
  </si>
  <si>
    <t>Nuova condotta Canalie (via Colonnata per alimentazione paese Bedizzano - Codena - Bergiola) ml 2300 con Acc.  D 100 Pn 40 no Allacci Su asfalto, Possibile Catenaria</t>
  </si>
  <si>
    <t>Rinnovo condotte Zona Avenza Grotta per eliminazione Rete FC vetusta (via Antica Massa) ml 750 con Pead 160 e Allacci su Asfalto</t>
  </si>
  <si>
    <t>Rinnovo condotte Zona Sant. Antonio (via Carriona da Via Brigate Partigiane a via Fiorino) ml 600 con Pead D 110 e Allacci su Asfalto</t>
  </si>
  <si>
    <t>Sostituzione tubazione di acquedotto, in fibrocemento DN300, in Via XX Settembre a Carrara, in contemporanea ai lavori di Posa nuova rete fognaria Bianca in loc. Marina di Carrara (“Sistemazione idrogeologica dell’area in destra idrografica del torrente Carrione in prossimità dello sbocco a mare _ Lotto Funzionale 2.1”)</t>
  </si>
  <si>
    <t>Installazione di autoclave presso il serbatoio di Codena a Carrara e realizzazione di nuove condotte per alimentare le utenze di Via Antica Bergiola poste a quota superiore del serbatoio</t>
  </si>
  <si>
    <t>Sostituzione di tratto di tubazione (500 mt) da serbatoio Monteperpoli a servizio di varie località,  a causa di criticità di incrostazioni</t>
  </si>
  <si>
    <t xml:space="preserve">Ottimizzazione della linea di adduzione dalla sorgente Le Vene al serbatoio Monticino </t>
  </si>
  <si>
    <t>Manutenzione straordinaria di opere di captazione e di accumulo nella località di San Pellegrinetto: Sorgente San Pellegrinetto 2, Serbatoio San Pellegrinetto</t>
  </si>
  <si>
    <t>Manutenzione straordinaria di opere di captazione e di accumulo, sostituzione vecchi tratti di adduzione deposito Ontanacci - abitato del capoluogo di Vallico Sopra: Serbatoio Capoluogo (Cerageto) ?</t>
  </si>
  <si>
    <t>Riallaccio del sistema acquedottistico di Col di Luco (48A12), per alimentazione nuova azienda agricola. Manutenzione straordinaria rete idrica, opere di captazione e di accumulo.</t>
  </si>
  <si>
    <t xml:space="preserve">SAN LUIGI: Realizzazione rete idrica e installazioni contatori nella località di San Luigi </t>
  </si>
  <si>
    <t xml:space="preserve">Manutenzione straordinaria di opere di captazione e di accumulo e intervento per il ripristino del depuratore nella località di Gragliana: Sorgente Le Polle, Serbatoio Gragliana (Colle) </t>
  </si>
  <si>
    <t>Manutenzione straordinaria di opere di captazione e di accumulo nella località di Vallico Sopra: Sorgente Campiglia (Vallico Sopra)</t>
  </si>
  <si>
    <t>Manutenzione straordinaria dell'accumulo di Aleva e della sorgente Buca delle Fate-Aleva, nel comune di Fabbriche di Vergemoli in località Aleva</t>
  </si>
  <si>
    <t>CAMPOLEMISI: Lavori di sostituzione rete idrica e condotta fognaria, installazione contatori in contemporanea ai lavori di asfaltatura dell'amministrazione comunale</t>
  </si>
  <si>
    <t>Vallico Sotto: scarico critico nel torrente - valutare inserimento di percolatore</t>
  </si>
  <si>
    <t>sostituzione di circa ml. 100 di tubi in cemento diametro cm. 40. in frazione Ceserano</t>
  </si>
  <si>
    <t>Interventi per la razionalizzazione e il riassetto dei sistemi acquedottistici della Lunigiana.</t>
  </si>
  <si>
    <t>Sostituzione tratto tubazioni in via Aia di Bellone, Olivola PEHD DE 110 per circa 300 mt e DE 160 per circa 150 mt</t>
  </si>
  <si>
    <t>Realizzazione sistema di estrazione e smaltimento dei fanghi di potabilizzazione del Cartaro</t>
  </si>
  <si>
    <t>Lavori di sostituzione di un tratto di fognatura in pressione (in partenza dal Sollevamento PARCO CONIGLI) in Via Lungofrigido di Levante, di circa 580 m e in fibrocemento DN300, nel tratto compreso tra il ponte di via Mascagni (secondo ponte a mare sul F. Frigido) e Via Parma (ex depuratore delle Querce), in contemporanea ai lavori di adeguamento degli argini del F. Frigido dal ponte di via Marina Vecchia (Obelisco Carrefour) fino alla foce, eseguiti dalla Regione Toscana. In occasione della conferenza di servizi e della valutazione delle interferenze ed è emersa la convenienza a sostituire il tubo di fibrocemento nel tratto indicato, in quanto troppo vicino alle opere che dovrà eseguire la Regione.</t>
  </si>
  <si>
    <t>FORNITURA E SERVIZI DI ASSISTENZA ALLA POSA IN OPERA, al collaudo e all’avviamento e di manutenzione programmata  di N.1 idroestrattore centrifugo ad alto rendimento con relativi accessori per la disidratazione dei fanghi prodotti dall’impianto di depurazione a fanghi attivi di reflui urbani di Massarosa</t>
  </si>
  <si>
    <t xml:space="preserve">Rete Distribuzione zona Cinquale, (Via dei Cipressi tra via della Croce e Via Grillotti) ml 450 con Pead 110 Pn 16 asfaltato, +10 allacci </t>
  </si>
  <si>
    <t>Rete Distribuzione zona Cinquale, (Via Foce Morta, da Via Grillotti a Via dei Cipressi) ml 250 con Pead 110 Pn 16 asfaltato, pochi allacci possibile catenaria</t>
  </si>
  <si>
    <t xml:space="preserve">Rete Distribuzione zona Cinquale, (Viale Marina Via Intercomunale, da Via IV Novembre a Rotatoria Via Della Croce/Stradella) ml 1300 con Acc 300 Pn 16 asfaltato, allacci </t>
  </si>
  <si>
    <t>Realizzazione trattamento secondario sul Depuratore MULAZZO (imhoff). Proposto l'inserimento di un percolatore dopo la imhoff.</t>
  </si>
  <si>
    <t>Realizzazione fognatura in via I Maggio, Arpiola</t>
  </si>
  <si>
    <t>Nuova adduzione al serbatoio Dinucci Monsagrati per potenziamento alimentazione da Lucca</t>
  </si>
  <si>
    <t>Sostituzione di un tratto di condotta idrica in Via Castiglione a Strettoia (700 metri circa) nel tratto compreso tra Via Comunale Strettoia e Via Monte di Ripa, rinnovo allacci utenza nel tratto compreso tra Via monte di Ripa e Via della Chiusa</t>
  </si>
  <si>
    <t>Sostituzione impianto di ossidazione Linea 1</t>
  </si>
  <si>
    <t xml:space="preserve">Fognatura nera Caprigliola - Nei pressi della chiesa della frazione  realizzare una fognatura nera lungo la scalinata che dalla chiesa scende sotto strada. 
</t>
  </si>
  <si>
    <t xml:space="preserve">Potenziamento impianto di depurazione Montedivalli </t>
  </si>
  <si>
    <t>Intervento di manutenzione straordinaria per la riattivazione del Depuratore LIZZANO</t>
  </si>
  <si>
    <t>I Colli: Presa in carico rete e impianto , criticità e possibilità di collegare direttamente la rete ad altro depuratore, criticità afflussi acque meteoriche, servitù e alimentazione elettrica condivisa con impianto comunale</t>
  </si>
  <si>
    <t xml:space="preserve">Dismissione del depuratore Villetta Bacciano mediante la realizzazione di un nuovo impianto di sollevamento e il collettamento al depuratore Villetta De Cian. Potenziamento e revamping dell'impianto di depurazione Villetta De Cian.
</t>
  </si>
  <si>
    <t>sostituzione tubazione a pressione attraversamento fiume pzza ponte nuovo</t>
  </si>
  <si>
    <t>sostituzione tubazione a pressione attraversamento fiume via buonarroti</t>
  </si>
  <si>
    <t>Fornitura e installazione di limitatori di portata a vortice sugli scaricatori</t>
  </si>
  <si>
    <t>Adeguamento degli impianti di depurazione del Comune di Vagli Sotto</t>
  </si>
  <si>
    <t>Realizzazione trattamento secondario sul Depuratore VAGLI DI SOPRA. Proposta l'aggiunta di una subirrigazione dopo la imhoff.</t>
  </si>
  <si>
    <t>Piano degli interventi Fosso dell'Abate per il monitoraggio, videoispezione e verifiche allacci e interconnessioni fognatura</t>
  </si>
  <si>
    <t>Sostituzione membrane MBR depuratore Viareggio</t>
  </si>
  <si>
    <t xml:space="preserve">Interventi per la razionalizzazione del sistema fognario in via Menini a Viareggio
</t>
  </si>
  <si>
    <t>Rifacimento fognatura nera in via Veneto, nel comune di Viareggio, tra via Leonardo da Vinci e XX Settembre</t>
  </si>
  <si>
    <t>Realizzazione trattamento appropriato impianto di Teglia (percolatore statico)</t>
  </si>
  <si>
    <t xml:space="preserve">Realizzazione fognatura nera in contemporanea ai lavori delle trasformazioni a contatore </t>
  </si>
  <si>
    <t>Attrezzamento della linea fanghi del dep. Albiano Magra</t>
  </si>
  <si>
    <t>Sostituzione Rete fognaria Via Catalani a Poggio (in proprietà Avvocato Grandini). Infiltrazioni in zona franosa lato ponte f.s. Villetta</t>
  </si>
  <si>
    <t>Progettazione ed esecuzione lavori per il miglioramento della captazione della sorgente Moresco Galleria di Valdicastello</t>
  </si>
  <si>
    <t>Lavori di rinnovo rete acquedotto in contemporanea ai lavori di estensione fognaria a Focette</t>
  </si>
  <si>
    <t>Dispositivo di protezione collettiva per la messa in sicurezza del personale operativo interno ed esterno durante le operazioni di pulizia.</t>
  </si>
  <si>
    <t>Progetto per la realizzazione di due nuovi piezometri, presso i depuratori di Lavello 1 (in comune di Massa) e di Pietrasanta, funzionali al monitoraggio della falda Apuo-Versiliese e dello sviluppo di un modello previsionale delle emergenze idriche (CNR)</t>
  </si>
  <si>
    <t>Rinnovo di 800 m di condota di distribuzione, da 2" in PEAD, dal serbatoio di Castelpoggio fino alle ultime utenze di Via Emilia e nuova stazione di sollevamento</t>
  </si>
  <si>
    <t>Rinnovo rete di distribuzione in Via Lago, da Via Romana Est fino a traversa Via Lago, DN 110 PEAD</t>
  </si>
  <si>
    <t>Realizzazione di estensioni fognarie prioritarie nel comune di Forte dei Marmi nella zona di "Roma Imperiale"</t>
  </si>
  <si>
    <t>Realizzazione di un modello di gestione delle relazioni con gli Utenti (Customer engagement)</t>
  </si>
  <si>
    <t>Realizzazione di estensioni fognarie prioritarie nel comune di Carrara, Via Sant'Antonio, Via Brigate Patigiane e Via di Turigliano</t>
  </si>
  <si>
    <t>Realizzazione fognatura nera in Via Garibaldi nel tratto tra Via Capezzano e Via Valdicastello, nel Comune di Pietrasanta</t>
  </si>
  <si>
    <t>Efficientamento energetico del campo pozzi Le Polle nel comune di Massa</t>
  </si>
  <si>
    <t>Interventi sulle reti di fognatura funzionali agli obiettivi di razionalizzazione del Servizio del MasterPlan Fognatura e Depurazione</t>
  </si>
  <si>
    <t>Realizzazione MasterPlan Costa</t>
  </si>
  <si>
    <t>Acquisto e sistemazioni sedi</t>
  </si>
  <si>
    <t>Piano Strategico di Gestione dei Fanghi</t>
  </si>
  <si>
    <t>Ristrutturazione sistema acquedottistico del Comune di Abetone</t>
  </si>
  <si>
    <t>Sostituzione condotte di acquedotto e estensione fognaria in località Pian di Rocca</t>
  </si>
  <si>
    <t>Impianto di depurazione Cecchetto; adeguamento trattamento (trattamento appropriato DPGR 46/R)</t>
  </si>
  <si>
    <t>Impianto di depurazione La Consuma; adeguamento trattamento (trattamento appropriato DPGR 46/R)</t>
  </si>
  <si>
    <t>Manutenzione straordinaria dell'impianto di depurazione Le Regine</t>
  </si>
  <si>
    <t>Studio dell'adduttrice Fontanone per l'identificazione delle problematiche di approvvigionamento e la progettazione del I lotto degli interventi funzionali al superamnto delle criticità</t>
  </si>
  <si>
    <t>Risoluzione della criticità dello scarico Tessieri</t>
  </si>
  <si>
    <t>Risoluzione della criticità dello scarico Mazzini-Malaspina</t>
  </si>
  <si>
    <t>Risoluzione della criticità dello scarico Aulla 4</t>
  </si>
  <si>
    <t>Risoluzione della criticità del depuratore Serricciolo Ponte danneggiato da evento alluvionale</t>
  </si>
  <si>
    <t>Progetti Smart-Metering-IoT-Bilanci idrici</t>
  </si>
  <si>
    <t>Sostituzione di un tratto di condotta di distribuzione nel Comune di Licciana Nardi in SP55, dal ristorante Venelia e in direzione di Terrarossa, per circa 700 metri, a causa di continue rotture</t>
  </si>
  <si>
    <t>Sostituzione di un tratto di condotta idrica in località Piaggia Grande-Gragnana a causa di problemi di torbidità (Utente Santi Moreno)</t>
  </si>
  <si>
    <t>Realizzazione di estensioni fognarie prioritarie nel comune di Pietrasanta, in zona Focette in prossimità del Fosso Motrone</t>
  </si>
  <si>
    <t xml:space="preserve">Estensione fognaria in Via delle Cateratte
</t>
  </si>
  <si>
    <t>Lotto I: Completamento rete fognaria Capoluogo - I stralcio</t>
  </si>
  <si>
    <t>Rifacimento di un tratto di 400 m di condotta fognaria in Via Villa 10 San Terenzo Monti Comune di Fivizzano</t>
  </si>
  <si>
    <t>Realizzazione di estensioni fognarie prioritarie nel comune di Forte dei Marmi nella zona di "Vittoria Apuana"</t>
  </si>
  <si>
    <t>Complemetari di acquedotto in "Via Giglioli", nel comune di Forte dei Marmi, per lavori di fognatura eseguiti da privati a seguito di nuova lottizzazione</t>
  </si>
  <si>
    <t>Intervento di fognatura in Via Valdicastello, in zona della “Trattoria Da Beppino”</t>
  </si>
  <si>
    <t xml:space="preserve">Realizzazione di estensioni fognarie prioritarie nel comune di Carrara, in Via Fossa Maestra </t>
  </si>
  <si>
    <t>Realizzazione di estensioni fognarie prioritarie nel comune di Carrara, in Via Fossone Basso</t>
  </si>
  <si>
    <t>Realizzazione di estensioni fognarie prioritarie nel comune di Carrara, in Via Villafranca</t>
  </si>
  <si>
    <t>Realizzazione di estensione fognaria nel comune di Carrara, in Via Groppoli, con realizzazione stazione di sollevamento</t>
  </si>
  <si>
    <t>Realizzazione di estensioni fognarie prioritarie nel comune di Carrara, in Via Di Forma Bassa</t>
  </si>
  <si>
    <t>Realizzazione di estensioni fognarie prioritarie nel comune di Carrara, in Via Di Turigliano</t>
  </si>
  <si>
    <t>Realizzazione di estensioni fognarie prioritarie nel comune di Carrara, in Via Carriona</t>
  </si>
  <si>
    <t>Realizzazione di estensioni fognarie prioritarie nel comune di Carrara, in Via Colombera</t>
  </si>
  <si>
    <t>Installazione di pese presso gli impianti di trattamento rifiuti liquidi (Lavello 1, Pietrasanta, Querceta, Lido di Camaiore e Murella)</t>
  </si>
  <si>
    <t>Sostituzione tratto di condotta fognaria deteriorata e prolungamento dello scarico, in Frazione Montevallese Comune di Fivizzano</t>
  </si>
  <si>
    <t>Rinnovo acquedotto in contemporanea alla realizzazione fognatura nera in Via Garibaldi nel tratto tra Via Capezzano e Via Valdicastello, nel Comune di Pietrasanta</t>
  </si>
  <si>
    <t>Lavori di ripristino funzionale e di tenuta idraulica di alcuni serbatoi presenti nell’area della Lunigiana particolarmente lesionati e ammalorati</t>
  </si>
  <si>
    <t>Acquisto gruppo elettrogeno Depuratore La Murella</t>
  </si>
  <si>
    <t>Lavori di messa in sicurezza pertinenze del serbatoio e strada provinciale sottostante interessati da movimento franoso in loc. Poggio, comune di Camporgiano.</t>
  </si>
  <si>
    <t>Sostituzione condotta fognaria Loc. Ponterotto Licciana Nardi</t>
  </si>
  <si>
    <t>Rinnovo e potenziamento rete idrica in Via IV Novembre (Viale a Mare) attraverso lavori complementari ai lavori di rifacimento marciapiedi gestiti dal Comune di Montignoso, PEAD 90 PN 16 Lunghezza complessiva circa 560 metri con rifacimento allacci (circa 30), no asfalti e no ripristini</t>
  </si>
  <si>
    <t>Rinnovo acquedotto in Via Francesco Carrara, Loc. Vittoria Apuana</t>
  </si>
  <si>
    <t>Sostituzione tubazione di distribuzione in FC 80 nel comune di Camaiore, in frazione Capezzano Pianore, nel tratto di Via Italica compreso tra via Sarzanese e via Provinciale SP1</t>
  </si>
  <si>
    <t>Realizzazione nuove fognature in strade varie del comune di Pietrasanta</t>
  </si>
  <si>
    <t>Nuova viabilità interna, zona Linea SIAF (Depuratore Lido di Camaiore Via Del Termine)</t>
  </si>
  <si>
    <t>Rifacimento della briglia di attraversamento del Torrente Gordana</t>
  </si>
  <si>
    <t>Rinnovamento acquedotto in contemporanea ai lavori di estensione fognaria via La Marmora</t>
  </si>
  <si>
    <t>Sostituzione di un tratto di 180 m di condotta di distribuzione in località Bergiola, nel tratto compreso tra il ponte di attraversamento del Fosso di Bergiola (Canale Rotino) e la piazzetta di Castagnetola, in contemporanea ai lavori di riasfaltatura eseguiti dal comune di Massa</t>
  </si>
  <si>
    <t>Adeguamento a prescrizioni AUA impianti di depurazione vari area della Lunigiana</t>
  </si>
  <si>
    <t>Realizzazione Reti Fognatura Connessi A Rifacimento Marciapiedi</t>
  </si>
  <si>
    <t>Realizzazione nuova fognatura nera in contemporanea ai lavori di rinnovo della rete acquedottistica lungo Viale Marina, in loc. Cinquale (complementari ID COMM 747)</t>
  </si>
  <si>
    <t>Realizzazione nuova fognatura nera in contemporanea ai lavori di rinnovo della rete acquedottistica in Via del Tirassegno  (complementari ID COMM 220)</t>
  </si>
  <si>
    <t>Sostituzione di circa 540 m di tubazione in FC con tubazione in ghisa DN 100 e risanamento di circa 35 allacci all'utenza, in Via Ciampino in loc. Capezzano Pianore, incluso il ripristino della pavimentazione stradale con tappetino di usura.</t>
  </si>
  <si>
    <t>Realizzazione di nuova rete di distribuzione e allacciamenti per acquisizione Utenze acquedotto privato, consorzio Casseraia</t>
  </si>
  <si>
    <t>Interventi su fognature in pressione Vittoria Apuana</t>
  </si>
  <si>
    <t>Ristrutturazione e adeguamento normativo delle opere di captazione dell'Acquedotto Mommio</t>
  </si>
  <si>
    <t xml:space="preserve">Razionalizzazione del sistema fognario in località Carbonaia nel comune di Castelnuovo di Garfagnana </t>
  </si>
  <si>
    <t>Lavori di sostituzione di tubazione in PEAD in località Mammiano</t>
  </si>
  <si>
    <t>Sostituzione di tubazione in PEAD in località La Lima</t>
  </si>
  <si>
    <t>Rinnovo della rete di distribuzione in Località Pollino in contemporanea alla realizzazione delle nuove fognature</t>
  </si>
  <si>
    <t>Estensione di condotta di distribuzione in Località Pera-Santuario Madonna del Canale, Comune di Tresana (MS)</t>
  </si>
  <si>
    <t>Complementari di Acquedotto in contemporanea all'intervento di fognatura in Via Valdicastello, in zona della “Trattoria Da Beppino”</t>
  </si>
  <si>
    <t>Verifica delle utenze e delle reti di fognatura Area di Gestione</t>
  </si>
  <si>
    <t>Potenziamento della sezione di sedimentazione ed efficientamento del comparto ossidativo del depuratore Debbiali</t>
  </si>
  <si>
    <t>Realizzazione nuove fognature in strade varie del comune di Massarosa</t>
  </si>
  <si>
    <t>Realizzazione nuove fognature in strade varie del comune di Camaiore</t>
  </si>
  <si>
    <t>Realizzazione nuove fognature in strade varie del comune di Forte dei Marmi</t>
  </si>
  <si>
    <t>Realizzazione nuove fognature in strade varie del comune di Seravezza</t>
  </si>
  <si>
    <t>Realizzazione nuove fognature in strade varie del comune di Viareggio</t>
  </si>
  <si>
    <t>Realizzazione nuove fognature in strade varie del comune di Carrara</t>
  </si>
  <si>
    <t>Realizzazione nuove fognature in strade varie del comune di Massa</t>
  </si>
  <si>
    <t>Realizzazione nuove fognature in strade varie del comune di Montignoso</t>
  </si>
  <si>
    <t>Completamento fognature in strade varie del comune di Barga connesse ai collettamento al nuovo depuratore</t>
  </si>
  <si>
    <t>Installazione impianto di defosfatazione Depuratore Lavello 1</t>
  </si>
  <si>
    <t>Installazione impianto di defosfatazione Depuratore Lavello 2 (Ex Cersam)</t>
  </si>
  <si>
    <t>Interventi di efficientamento del Depuratore di Seravezza</t>
  </si>
  <si>
    <t>Sostituzione condotta idrica in loc. Pratolungo, comune di Fivizzano</t>
  </si>
  <si>
    <t>Installazione controllori di processo impianti di depurazione vari</t>
  </si>
  <si>
    <t>Rinnovo cabina di trasformazione e impianto elettrico del Sollevamento VIA MONTRAMITO N. 1, nel comune di Viareggio</t>
  </si>
  <si>
    <t>Interventi sui campo pozzi a servizio di Aulla Capoluogo, per monitoraggio ed efficientamento dei consumi energetici</t>
  </si>
  <si>
    <t>Sostituzione di circa 100 metri di tubazione dallo scaricatore di linea, dall'attuale PVC 250, con PVC diam 500 e sostituzione di circa 40 metri di condotta in cemento diam. 200 con tubi in PVC di pari diametro</t>
  </si>
  <si>
    <t>Sostituzione e delocalizzazione di un tratto di rete fognaria e rinnovo in contemporanea di rete idrica, in Loc. Casette di Alebbio</t>
  </si>
  <si>
    <t>Realizzazione Bypass per l'intervento di relining delle condotte sul ponte ANAS T. Aulella</t>
  </si>
  <si>
    <t>Complementari di acquedotto in contemporanea ai lavori di estensione tubazione fognaria via Primo Maggio - Filetto</t>
  </si>
  <si>
    <t>Sostituzione di 230 m di tubazione in FC a causa di rotture frequenti, in Via San Francesco nel tratto compreso tra Via Terrapezzina e Via San Lazzaro angolo Via ex Provinciale, loc. Frati comune di Camaiore</t>
  </si>
  <si>
    <t>Rinnovo delle condotte per mitigazione della torbidità in loc. Torre del Lago</t>
  </si>
  <si>
    <t>Adeguamento e potenziamento dell'impianto di sollevamento di campedello</t>
  </si>
  <si>
    <t>Rinnovo acquedotto in contemporanea ai lavori di sostituzione fognatura il Loc. Tassonarla, nel comune di Tresana</t>
  </si>
  <si>
    <t>Sostituzione fognatura il Loc. Canala, nel comune di Tresana</t>
  </si>
  <si>
    <t xml:space="preserve">Dismissione del depuratore Verrucole mediante la realizzazione di circa 700 m di nuova condotta a gravità per il collegamento alla rete fognaria di Naggio e il conseguente conferimento all'impianto di depurazione omonimo
</t>
  </si>
  <si>
    <t>Manutenzione straordinaria dell'impianto di depurazione di Cune, comune di Borgo a Mozzano</t>
  </si>
  <si>
    <t>Rinnovo acquedotto in contemporanea alla sostituzione fognatura il Loc. Canala, nel comune di Tresana</t>
  </si>
  <si>
    <t>Sostituzione distributrice in uscita dal serbatoio di Fabbrenti per le frazioni di Orbicciano, Valpromaro e per il serbatoio di Fibbialla.</t>
  </si>
  <si>
    <t>Revamping impianto di depurazione La Murella</t>
  </si>
  <si>
    <t>Sostituzione fognatura il Loc. Tassonarla, nel comune di Tresana</t>
  </si>
  <si>
    <t>Complementari di acquedotto in contemporanea ai lavori di realizzazione di estensioni fognarie prioritarie nel comune di Carrara, Via Sant'Antonio, Via Brigate Patigiane e Via di Turigliano</t>
  </si>
  <si>
    <t>Complementari di acquedotto in contemporanea ai lavori di realizzazione di estensioni fognarie prioritarie nel comune di Carrara, in Via Villafranca</t>
  </si>
  <si>
    <t>Complementari di acquedotto in contemporanea ai lavori di realizzazione di estensioni fognarie prioritarie nel comune di Carrara, in Via Di Turigliano</t>
  </si>
  <si>
    <t>Complementari di acquedotto in contemporanea ai lavori di realizzazione nuove fognature in Via Acquala nel comune di Montignoso</t>
  </si>
  <si>
    <t>Eliminazione scarichi liberi e razionalizzazione sistema fognario Giucano</t>
  </si>
  <si>
    <t>Realizzazione fognatura nera in contemporanea ai lavori di estensione rete di acquedotto in via Unità d'Italia (interno 20/30)</t>
  </si>
  <si>
    <t>Dismissione della condotta adduttrice in Acciaio DN 400 lungo Via Montramito, nel tratto compreso tra la rotatoria con via della Resistenza (in Comune di Viareggio) e quella con via del Brentino (in Comune di Massarosa), a causa di rotture frequenti, e ribaltamento delle utenze ad oggi servite dall'adduttrice in oggetto su nuovi tratti di distribuzione e nuovi allacciamenti alimentati dalla Adduttrice DN 500 di più recente costruzione.</t>
  </si>
  <si>
    <t>Sostituzione condotta idrica principale di adduzione in FC DN 500 nel tratto di Via Della Gronda e lungo la ferrovia, nel comune di Viareggio</t>
  </si>
  <si>
    <t>Spostamento del punto di scarico dell'impianto di depurazione di Resceto</t>
  </si>
  <si>
    <t>Acquisizione dei Beni del SII dalla Viareggio Patrimonio</t>
  </si>
  <si>
    <t>Lavori di sostituzione e interro tubazioni acquedotto lungo la S.S. 665, comune di Licciana Nardi</t>
  </si>
  <si>
    <t>Rifacimento fognatura nera in Borgo S. Maria, comune di Filattiera, in contemporanea ai lavori di riqualificazione dell'amministrazione comunale</t>
  </si>
  <si>
    <t>Rifacimento acquedotto in Borgo S. Maria, comune di Filattiera, in contemporanea ai lavori di riqualificazione dell'amministrazione comunale</t>
  </si>
  <si>
    <t>Potenziamento della linea adduttrice dalla sorgente Fontanone al serbatoio di Tereglio, compresa la realizzazione di gruppo di pressione per la frazione di Tereglio</t>
  </si>
  <si>
    <t>Collegamento Serbatoio Pianacci-Serbatoio Giappone (2.900 m in DN 90) con realizzazione allacciamento per centrale biomasse SIRAM</t>
  </si>
  <si>
    <t>Ripristino funzionale del sistema di sorgenti a servizio della frazione di Tendola</t>
  </si>
  <si>
    <t>Riordino rete di distribuzione per l'alimentazione della Loc. Meredo</t>
  </si>
  <si>
    <t>Installazione e adeguamento autocampionatori</t>
  </si>
  <si>
    <t>Realizzazione estensioni fognarie in loc. Pulcinacchia, comune di Carrara</t>
  </si>
  <si>
    <t>Sostituzione pompe e quadro elettrico Sollevamento ROMA</t>
  </si>
  <si>
    <t>Sostituzione pompe e quadro elettrico e installazione gruppo elettrogeno sul Sollevamento VIA ASMARA</t>
  </si>
  <si>
    <t>Sostituzione quadri elettrici impianti vari di sollevamento fognatura, nel litorale Apuo-Versiliese</t>
  </si>
  <si>
    <t>Inserimento gruppo valvole sulle condotte prementi del Sollevamento VIA PINCIANA N. 14 e del Sollevamento RISORGIMENTO N. 13 (attraversamento fosso Farabola) e risanamento della condotta di mandata di Pinciana</t>
  </si>
  <si>
    <t>Prolungamento condotta in pressione in Via Bonazzera e Via Giannetti (circa 100 metri) in partenza dal Sollevamento VIA DEI GIGLI</t>
  </si>
  <si>
    <t>Lavori di estensione fognaria in via della Gronda, tra via Migliarina e il Caseificio</t>
  </si>
  <si>
    <t>Manutenzione straordinaria batteria di filtri a sabbia 6-10 e batteria di filtri a carbone presso l’impianto del Cartaro</t>
  </si>
  <si>
    <t>Manutenzione straordinaria componenti elettromeccaniche e carpenterie speciali presso l’impianto del Cartaro</t>
  </si>
  <si>
    <t>Manutenzione straordinaria macchine del dissabbiatore e del chiariflocculatore presso l’impianto del Cartaro</t>
  </si>
  <si>
    <t>Manutenzione straordinaria delle parti meccaniche obsolete del chiariflocculatore e del dissabbiatore 1 e del carroponte del dissabbiatore 2 presso l’impianto del Cartaro</t>
  </si>
  <si>
    <t>Lavori elettrici e illuminazione presso l’impianto del Cartaro</t>
  </si>
  <si>
    <t>Riordino rete di distribuzione nel tratto compreso tra il serbatoio Montavecchia e la rete di Caniparola, comune di Fosdinovo</t>
  </si>
  <si>
    <t>Ripristino adduttrice dai pozzi di Albiano al serbatoio di Caprigliola, inclusi i collegamenti con il nuovo ponte ANAS in sostituzione del ponte crollato.</t>
  </si>
  <si>
    <t>Riordino e ottimizzazione reti di distribuzione periferiche dell'acquedotto del comune di Filattiera, a seguito dei fenomeni di emergenza idrica 2021</t>
  </si>
  <si>
    <t>Adeguamento Depuratore di Sillicagnana</t>
  </si>
  <si>
    <t>Sostituzione condotte acquedotto, strade varie comuni di Massa e Montignoso</t>
  </si>
  <si>
    <t>Sostituzione condotte acquedotto, strade varie comune di Carrara</t>
  </si>
  <si>
    <t>Sostituzione condotte acquedotto, strade varie comune di Camaiore e Montignoso</t>
  </si>
  <si>
    <t>Ristrutturazione sede operativa presso il depuratore La Murella</t>
  </si>
  <si>
    <t>Realizzazione sollevamento per dismissione fossa imhoff Crespiano Centro con collettamento al Depuratore biodischi di Crespiano e contestuale realizzazione fognatura</t>
  </si>
  <si>
    <t>Sostituzione condotta fognaria con separazione delle acque nere da meteoriche, in concomitanza dei lavori da parte dell'Amministrazione Comunale in Località Carignano</t>
  </si>
  <si>
    <t>Lavori di sostituzione di tubazione idrica e rifacimento allacci contestualmente all’intervento di Riqualificazione Via Gasparini in comune di Camaiore</t>
  </si>
  <si>
    <t>Potenziamento del sollevamento finale del Depuratore di Querceta</t>
  </si>
  <si>
    <t>Lavori per la compatibilità idraulica dell’impianto di sollevamento in loc. Santa Lucia, Comune di Castelnuovo Garfagnana</t>
  </si>
  <si>
    <t>Sostituzione condotta di distribuzione acquedottistica in Via di Mezzo in loc. Quiesa, nel comune di Massarosa, in contemporanea ai lavori per il risanamento della condotta premente di fognatura</t>
  </si>
  <si>
    <t>Lavori di realizzazione di una nuova stazione di sollevamento e premente nel comune di Borgo a Mozzano fraz. Valdottavo loc. Molino di Fondo, comprensivo della rimozione dell'attuale attraversamento fognario a gravità del torrente Celetra</t>
  </si>
  <si>
    <t>Lavori di sostituzione di tubazione idrica e rifacimento allacci contestualmente all'intervento dell'Autorità Portuale, via Coppino tratto via Menini - via Pescatori a Viareggio.</t>
  </si>
  <si>
    <t>Lavori di sostituzione rete idrica di distribuzione e allacci in Via Cairoli più rifacimento allacci in attraversamento in Via Versilia</t>
  </si>
  <si>
    <t>Nuova rete fognaria in Via Cairoli e Via Versilia con sostituzione dell'esistente</t>
  </si>
  <si>
    <t>Lavori per ripristino dell'approvvigionamento idrico al comune di Pontremoli a seguito del movimento franoso del 24.12.2021</t>
  </si>
  <si>
    <t>Spostamento impianto di sollevamento Marco Polo N. 26, comune di Viareggio</t>
  </si>
  <si>
    <t>Rinnovo acquedotto in contemporanea alla realizzazione nuove fognature in strade varie del comune di Viareggio Lotto a (Quartiere Stadio dei Pini, Viareggio Centro, Via Aurelia Nord, Via Nicola Pisano Nord e Sud)</t>
  </si>
  <si>
    <t>Rinnovo acquedotto in contemporanea alla realizzazione nuove fognature in strade varie del comune di Viareggio Lotto b (Via Aurelia Sud)</t>
  </si>
  <si>
    <t>Rinnovo acquedotto in contemporanea alla realizzazione nuove fognature in strade varie del comune di Viareggio Lotto c (Terminetto Ovest, Terminetto Sud e Via del Brentino)</t>
  </si>
  <si>
    <t>Rinnovo acquedotto in contemporanea alla realizzazione nuove fognature in strade varie del comune di Viareggio Lotto d (Terminetto Nord, Via Aurelia Nord, Via della Gronda e Via della Migliarina)</t>
  </si>
  <si>
    <t>Complementari di acquedotto in contemporanea ai lavori di realizzazione di estensioni fognarie prioritarie nel comune di Forte dei Marmi nella zona di "Roma Imperiale"</t>
  </si>
  <si>
    <t>Razionalizzazione sistema fognario Caniparola bassa, comune di Fosdinovo</t>
  </si>
  <si>
    <t>Realizzazione nuovo impianto di Depurazione "La Cocca" per la dismissione di alcuni scarichi liberi, nel comune di Licciana Nardi</t>
  </si>
  <si>
    <t>Risoluzione della criticità nella località "Boschetto" per attraversamento fosso Mazzoni</t>
  </si>
  <si>
    <t>Potenziamento della linea adduttrice dalla sorgente Polla Gangheri al serbatoio Gogli del capoluogo di Gallicano</t>
  </si>
  <si>
    <t>Complementari di acquedotto in contemporanea all'intervento di adeguamento scarichi loc. Scorcetoli, Caprio e Ponticello</t>
  </si>
  <si>
    <t>Potenziamento impianto di Calavorno Lotto 2</t>
  </si>
  <si>
    <t>Lavori di sostituzione tratto di condotta idrica e risanamento degli allacci Via Luigi Illica, Via Boheme e Via Don Innocenzo Lazzeri in località Torre del Lago</t>
  </si>
  <si>
    <t>Ristrutturazione opera di presa e rinnovo sollevamento Sorgente Acquachiara, comune di Massarosa</t>
  </si>
  <si>
    <t>Regolarizzazione condotte acquedottistiche in località Mirteto, comune di Massa</t>
  </si>
  <si>
    <t>MasterPlan Fognatura e Depurazione Zona Montana</t>
  </si>
  <si>
    <t>Estensioni fognarie litorale Apuo-Versiliese Lotti successivi</t>
  </si>
  <si>
    <t>Realizzazione MasterPlan Lunigiana</t>
  </si>
  <si>
    <t>Realizzazione MasterPlan Garfagnana</t>
  </si>
  <si>
    <t>Realizzazione MasterPlan Mediavalle</t>
  </si>
  <si>
    <t>Realizzazione MasterPlan Pistoiese</t>
  </si>
  <si>
    <t>MasterPlan Fognatura e Depurazione Zona Litoranea</t>
  </si>
  <si>
    <t>Costo totale intervento da consuntivo 2023</t>
  </si>
  <si>
    <t>Speso al 31/12/2023 da consuntivo 2023</t>
  </si>
  <si>
    <t>Richieste AIT</t>
  </si>
  <si>
    <t>nessuna</t>
  </si>
  <si>
    <t>Si richiede l'invio di documentazione attestante la fine dell'intervento (CRE, collaudo, …) così come già richiesto dall'Ufficio Controlli Interventi di AIT a seguito della consegna del preconsuntivo 2024</t>
  </si>
  <si>
    <t>nessuna - in esercizio da Consuntivo 2019</t>
  </si>
  <si>
    <t>nessuna - In Consuntivo 2023 è stato specificato che "Intervento Annullato perché non conveniente in quanto nel corso dell'estate 2022 è stato constato che la risorsa disponibile non è sufficiente"</t>
  </si>
  <si>
    <t>nessuna - In Consuntivo 2023 è stato specificato che "Al 31.12.2022 lo sal era "Non iniziato" mentra al 31.12.2023 lo sal è "Annullato". Questo in quanto, il serbatoio di Ischignano necessità di importanti lavori di ristrutturazione (Cilive (Accessibilità vasche + risanamento delle stesse + coperture) + idraulica + valvole motorizzate e TLC + illuminazione) che risultano complesse e preferibilmente da affrontare tutte insieme. Pertanto si è pensato di annullare la seguente commessa ricomprendendo tutte le attività sul serbatoio di Ischignano in una nuova commessa più ampia per la ristrutturazione del serbatoio di Ischignano. Tale nuova commessa non è stata ancora inserita nel nuovo PdI 24-29 in quanto ancora in corso la definizione delle attività da svolgere prima di pianificare la commessa nel PdI"</t>
  </si>
  <si>
    <t>nessuna - In Consuntivo 2023 è stato specificato che "Al 31.12.2023 intervento "Annullato" in quanto si prevede di ricomprendere l'attività nell'abito della commessa sui Controllori di Processo (IDCOMM 914)"</t>
  </si>
  <si>
    <t>nessuna - In Consuntivo 2023 è stato specificato che "Al 31.12.2023 l'intervento è stato "Annullato" in quanto risolto diversamente attraverso interventi di MS sul sistema di approvvigionamento"</t>
  </si>
  <si>
    <t>nessuna - In Consuntivo 2023 è stato specificato che "Dopo la chiusura del Bilancio 2019, l'intervento è stato indicato come Rinunciato, pertanto nel 2020 sono stati mandati a costo i LIC del 2018 e 2019"</t>
  </si>
  <si>
    <t>nessuna - in PDI per contributi</t>
  </si>
  <si>
    <t>Si richiede l'invio di documentazione attestante la fine dell'intervento (CRE, collaudo, …)</t>
  </si>
  <si>
    <t>Prevista conclusione al 31/12/23 SI/NO (1/0) da PDI 2022-2023</t>
  </si>
  <si>
    <t>SAL commessa da Consuntivo 2023</t>
  </si>
  <si>
    <t>Si richiede l'invio di documentazione attestante la fine dell'intervento (CRE, collaudo, …) entro il 31/12/2023 così come già richiesto dall'Ufficio Controlli Interventi di AIT a seguito della consegna del preconsuntivo 2024</t>
  </si>
  <si>
    <t>Si richiede l'invio di documentazione attestante la fine dell'intervento (CRE, collaudo, …) entro il 31/12/2023</t>
  </si>
  <si>
    <t>Si richiede l'invio di documentazione che comprovi la messa in esercizio delle opere entro il 31/12/2023</t>
  </si>
  <si>
    <t>Razionalizzazione dei primi cluster individuati negli studi di inquadramento del MasterPlan Fognatura e Depurazione, Zona Montana - CLUSTER VALDOTTAVO</t>
  </si>
  <si>
    <t>Nel PdI 24-29 la denominazione della IDCOMM è stata variata a: "Razionalizzazione dei primi cluster individuati negli studi di inquadramento del MasterPlan Fognatura e Depurazione, Zona Montana - CLUSTER VALDOTTAVO"</t>
  </si>
  <si>
    <t>Nessuna Richiesta di AIT e nessuna penale</t>
  </si>
  <si>
    <t>Data Collaudo / CRE</t>
  </si>
  <si>
    <t>Data Inizio Lavori</t>
  </si>
  <si>
    <t>Data Fine Lavori Idraulici</t>
  </si>
  <si>
    <t>Data File Lavori Totale</t>
  </si>
  <si>
    <t>Si invia in allegato la documentazione a comprova dell'ultimazione e collaudo (CRE) per l'intervento</t>
  </si>
  <si>
    <t>Si invia in allegato la documentazione a comprova dell'ultimazione e messa in funzione dell'intervento. Il Collaudo Tecnico-Amministrativo è stato avviato in corso d'opera il 29/06/2021 e attualmente in fase di completamento</t>
  </si>
  <si>
    <t>Si invia in allegato la documentazione a comprova dell'ultimazione e messa in funzione dell'intervento. Il Collaudo Tecnico-Amministrativo è stato avviato in corso d'opera il 08/04/2021 e attualmente in fase di completamento</t>
  </si>
  <si>
    <t>Si invia in allegato la documentazione a comprova dell'ultimazione e collaudo per l'intervento</t>
  </si>
  <si>
    <t>Le IDCOMM 607 "Estensione tubazione fognaria via Primo Maggio - Filetto" e IDCOMM 924 "Complementari di acquedotto in contemporanea ai lavori di estensione tubazione fognaria via Primo Maggio - Filetto" costituiscono un unico progetto per cui sono state previste 2 IDCOMM per la separazione dei costi a FOG e ACQ in PdI. Si invia in allegato la documentazione a comprova dell'ultimazione e collaudo (CRE) per l'intervento IDCOMM 607+924.</t>
  </si>
  <si>
    <t>NOTE</t>
  </si>
  <si>
    <t>Le IDCOMM 835 "Intervento di fognatura in Via Valdicastello, in zona della “Trattoria Da Beppino”" e IDCOMM 887 "Complementari di Acquedotto in contemporanea all'intervento di fognatura in Via Valdicastello, in zona della “Trattoria Da Beppino”" costituiscono un unico progetto che nel PdI è stato articolato su 2 IDCOMM per la separazione tra ACQ e FOG. Si invia in allegato la documentazione a comprova dell'ultimazione e collaudo (CRE) per l'intervento</t>
  </si>
  <si>
    <t>13/01/2017 Lotto I
27/08/2019 Lotto II</t>
  </si>
  <si>
    <t>22/03/2016 Lotto I
12/02/2018 Lotto II</t>
  </si>
  <si>
    <t>30/11/2016 Lotto I
23/10/2018 Lotto II</t>
  </si>
  <si>
    <t>L'intervento è stato realizzato mediante due diversi Lotti. Si invia in allegato la documentazione a comprova dell'ultimazione e collaudo (CRE) per entrambi i Lotti dell'intervento</t>
  </si>
  <si>
    <t>Le IDCOMM 504 "Completamento fognature zona Focette" e IDCOMM 782 "Lavori di rinnovo rete acquedotto in contemporanea ai lavori di estensione fognaria a Focette" costituiscono un unico progetto che nel PdI è stato articolato su 2 IDCOMM per la separazione tra ACQ e FOG. Si invia in allegato la documentazione a comprova dell'ultimazione e collaudo (CRE) per l'intervento</t>
  </si>
  <si>
    <t>Intervento concluso il 28/06/2022 e attualmente in fase di collaudo. Per l'intervento è stato previsto il servizio di collaudo in corso d'opera che è stato consegnato il 01/07/2021</t>
  </si>
  <si>
    <t>17/06/2022 Lotto I</t>
  </si>
  <si>
    <t>IDCOMM 269, 438 Lotto I, 474, 514 e 612 tutte realizzate mediante il medesimo appalto. Si invia in allegato la documentazione a comprova dell'ultimazione e collaudo (CRE) per l'intervento</t>
  </si>
  <si>
    <t>La IDCOMM 775 è stata realizzata contestualmente al Lotto 0298_a della IDCOMM 298 "Lavori di trasformazione contatori Forte dei Marmi Lotto II". I lavori della IDCOMM 775 sono stati conclusi il 27/10/2023 e attualmente è in corso di redazione del Collaudo.</t>
  </si>
  <si>
    <t>12/05/2016 (Consegna Parziale Lav. Principali STA)
06/11/2017 (Consegna Definitiva Lav. Principali STA)</t>
  </si>
  <si>
    <t>Per la realizzazione dell'intervento sono stati utilizzati molti contratti, anche in ragione delle opere aggiuntive richieste dal GIP a seguito del sequestro preventivo. Facendo riferimento ai soli lavori principali della ditta STA, questi sono stati consegnati parzialmente il 12/05/2016 e in via definitiva il 06/11/2017 (contratto 16CON00174). In seguito sono state previste ulteriori opere aggiuntive che sono state contrattualizzate con il contratto 18CON00065 sempre alla ditta STA. Per questo secondo contratto (18CON00065), dato che i lavori erano già stati consegnati alla STA con il contratto 16CON00174, non si è proceduto a un ulteriore verbale di avvio per i lavori. In prosecuzione, per la La realizzazione della parte principale delle maggiori opere necessarie post sequestro impianto è stata affidata alla ditta S.T.A. S.r.l. mediante “AFFIDAMENTO IN VARIANTE DEI LAVORI DI POTENZIAMENTO DELL'IMPIANTO DI DEPURAZIONE ESISTENTE IN LOC. LAVELLO NEL COMUNE DI MASSA (MS)” (variante del contratto 16CON00174), aggiudicato in data 27/06/2019, con la sottoscrizione dell’Atto di sottomissione, e contrattualizzato con contratto 19CON00268 (CIG 80082400B6) stipulato in data 22/12/2021, per un importo di 1.194.430,00 €. Anche per il contratto 19CON00268 non è stato previsto il verbale di consegna in quanto la consegna dei lavori alla ditta STA era già avvenuta nell'ambito del contratto originario 16CON00174. Le opere sono state tutte completate ma tuttavia non è stato fatto il verbale di Ultimazione Lavori che è stato previsto nell'ambito del completamento del Collaudo Tecnico-Amministrativo, in fase di realizzazione. Per maggiori dettagli si veda il documento allegato "20240521_Prot.40904_del_21.05.2024.pdf", con cui è stato rendicontato l'intervento ad AIT per la richiesta del contributo previsto nonché tutti i documenti per i diversi contratti e opere realizzate contenuti nella cartella "01_Allegati" presente nella directory "IDCOMM_391.</t>
  </si>
  <si>
    <t>Verbale non disponibile, sarà fatto nell'ambito del Collaudo Tecnico-Amministrativo</t>
  </si>
  <si>
    <t>Potenziamento e ristrutturazione del sistema acquedottistico di Soliera, Magliano e Agnino.</t>
  </si>
  <si>
    <t>Concluso ma Verbale non disponibile (vedi colonna J "GESTORE")</t>
  </si>
  <si>
    <t>Le IDCOMM 790 "Realizzazione fognatura nera in Via Garibaldi nel tratto tra Via Capezzano e Via Valdicastello, nel Comune di Pietrasanta" e IDCOMM 850 "Rinnovo acquedotto in contemporanea alla realizzazione fognatura nera in Via Garibaldi nel tratto tra Via Capezzano e Via Valdicastello, nel Comune di Pietrasanta" costituiscono un unico progetto che nel PdI è stato articolato su 2 IDCOMM per la separazione tra ACQ e FOG. I lavori idraulici dell'intervento sono stati ultimati il 01/02/2023 ed in data 30/03/2023 è stata effettuata la presa in consegna anticipata per le opere di fognatura. In data 28/03/2023 è stata invece constatata anche l'ultimazione dei lavori di ripristino stradali. Attualmente è in corso di redazione il CRE finale, per il quale si dispone al momento della versione in bozza, in attesa del CRE finale.</t>
  </si>
  <si>
    <t>I lavori sono stati ultimati e l'impianto è in esercizio al 31/12/2023. Tuttavia la DL, esterna a GAIA S.p.A., non ha ancora provveduto, come già richiesto da GAIA S.p.A., al rilascio formale del Verbale di Ultimazione Lavori e del CRE. Questo in quanto la DL ha avanzato per l'applicazione del cosiddetto "DL Aiuti" maggiori richieste rispetto a quanto la stazione appaltate GAIA S.p.A. reputa corretto riconoscere. Per questo il DL, in attesa di trovare con GAIA S.p.A. il giusto accordo per le maggiori somme per il "DL Aiuti", si è rifiutato al momento di emettere formalmente il Verbale di ultimazione lavori e il CRE. Ad evidenza e dimostrazione della conclusione del contratto si allega perciò, in attesa dei verbali della DL e del CRE, copia del contratto stesso, della contabilità ed estrazione dal nostro sistema gestionale della fatturazione e pagamenti in merito (file excel "SAL_FATTURE_PAGAMENTI_CIG_92276609EB.xlsx"). Il contratto CIG_92276609EB è stato stipulato per l' IMPORTO di € 157.963,24 di cui € 6.903,93 di oneri per la sicurezza non soggetti a ribasso, oltre € 1.414,46 di costi per la sicurezza “Covid” di cui all’All. 1 della delibera RT n. 645 del 25/05/20 non soggetti a ribasso ed oltre € 2.627,13 per “Oneri aggiuntivi “covid” di cui all’All. 2 della delibera RT n. 645 del 25/05/20”, con la precisazione che questi ultimi due importi verranno corrisposti solo previa verifica in sede esecutiva dell’effettiva necessità dell’attuazione delle misure anti- covid, il tutto oltre IVA di legge, quindi per l'importo complessivo di 162.004,83 €. Al netto del DL aiuti a tutto SAL3F sono stati fatturati e pagati 161.836,87 €, con una differenza sull'importo di contratto di 167,96 € che evidenzia di fatto la conclusione del contratto. Si evidenzia inoltre come siano già stati fatturati e quietanzati i costi fino ad oggi confermat da GAIA S.p.A. per il DL Aiuti. In ultimo, si allega anche il nulla osta di GAIA S.p.A. per lo svincolo della polizza definitiva.</t>
  </si>
  <si>
    <t xml:space="preserve">Il progetto ha subito rallentamenti dovuti all'orografia del territorio, alla presenza di numerose frane attive e quiescenti. Il comune è stato coinvolto (vedi documenti allegati) al fine di localizzare urbanisticamente il nuovo depuratore. Il nuovo piano operativo comunale è stato approvato e adottato sono nel corso del 2024, rappresentando un impedimento non dipendente da GAIA S.p.A. per la realizzazione dell'intervento. Inoltre, sono state svolte anche alcune valutazioni interne circa l'opportunità di avere o meno ulteriori nuovi impianti sparsi e valutazioni interne circa l'importo finale dell'intervento. Tutto quanto sopra ha quindi comportato la necessità di una ripianificazione dell'intervento, in buona parte non dipendente da GAIA S.p.A. Si chiede pertanto ad AIT di prendere atto delle motivazioni espresse e di non applicare penalizzazioni per la mancata conclusione dell'intervento al 31.12.2023, per cause in larga parte non dipendenti da GAIA S.p.A. </t>
  </si>
  <si>
    <t xml:space="preserve">AIT è stata costantemente aggiornata dei ritardi determinati dall'amministrazione comunale. Si veda in merito la documentazione allegata. Di fatto il Comune deve ancora entrare in possesso dell'area dove sorge il depuratore che deve essere ampliato. Questa attività NON può essere sanata da AIT con l'art. 42bis. Ad oggi al sollecito trasmesso in data 22.7.24 prot.57397 è stato risposto con il prot.14179 del 19.2.25 (dopo incontro in Comune a gennaio 25) per la sola conformità urbanistica mentre non sono state ancora ricevute notizie dall'amministrazione comunale sulla conclusione dell'iter da parte del Comune per l'acquisizione delle particella su cui sorge l'impianto di depurazione che devrà essere ampliato. Fin quando l'iter del comune non sarà concluso GAIA S.p.A. non può andare nuovamente in AIT per convocare una conferenza dei servizi al fine di ottenere tutte le autorizzazioni. Si chiede pertanto ad AIT di prendere atto delle motivazioni espresse e di non applicare penalizzazioni per la mancata conclusione dell'intervento al 31.12.2023, per cause non imputabili a GAIA S.p.A. </t>
  </si>
  <si>
    <t xml:space="preserve">L'area dove deve essere realizzato l'intervento, che tra l'altro si trova in frana attiva e che è stata anche oggetto di lavori da parte della Regione nel 2023/2024, nonostante sia un parcheggio pubblico non risulta di proprietà del Comune. Ad oggi, nonstante i solleciti, il Comune non è ancora entrato in possesso dell'area dove realizzare l'intervento di GAIA S.p.A. e per questo GAIA S.p.A. è impossibilitata a procedere con l'indizione della conferenza dei servizi di AIT. Si allegano a supporto di quanto sopra descritto le comunicazioni intercorse con Comune e AIT. Si chiede pertanto ad AIT di prendere atto delle motivazioni espresse e di non applicare penalizzazioni per la mancata conclusione dell'intervento al 31.12.2023, per cause non imputabili a GAIA S.p.A. </t>
  </si>
  <si>
    <t xml:space="preserve">Il progetto accorpato con la IDCOMM 766. Già nel 2022 GAIA S.p.A. aveva richiesto al AIT il nulla osta per contattare i privati, attivandosi parallelamente per preparare la documentazione di richiesta di variante urbanistica e copianificazione. La stessa AIT nel nulla osta rilasciato (Ing. Ferri) chiedeva al Comune di convocare la conferenza di copianificazione. Tuttavia, la copianificazione da parte del Comune non è mai stata iniziata e solamente a partire da quest'anno (si veda comunicazione di AIT allegata) la stessa non è più necessaria per gli interventi previsti a progetto. Inoltre, il progetto vede coinvolte particelle di proprietà di ENEL su cui il Comune ha realizzato gli impianti che devono essere oggetto di intervento. Su queste GAIA ha dovuto verificare le conformità per poi procedere alle acquisizioni (tutt'ora in corso). Per la particella 1179 foglio 3 proprio del depuratore di Vagli di Sotto manca ancora la firma di ENEL sull'atto firmato dal Direttore di Gaia. Si chiede pertanto ad AIT di prendere atto delle motivazioni espresse e di non applicare penalizzazioni per la mancata conclusione dell'intervento al 31.12.2023, per cause non imputabili a GAIA S.p.A. </t>
  </si>
  <si>
    <t xml:space="preserve">Il contratto è stato stipulato il 23 agosto 2022. All'ARTICOLO 4 del contratto, per la Durata dell'appalto, si era previsto che "L’appaltatore dovrà dare ultimati i lavori idraulici di costruzione entro il termine di 55 (cinquantacinque) giorni naturali e consecutivi dalla data del verbale di consegna degli stessi e comunque in ottemperanza delle disposizioni dell’ente proprietario della strada; l’Appaltatore dovrà dare ultimate tutte le opere appaltate (si precisa che l’ultimazione effettiva corrisponde all’esecuzione del tappeto bituminoso di usura) entro il termine di giorni 5 (cinque) naturali e consecutivi dalla data del verbale di ripresa dei lavori per l’esecuzione del tappeto bituminoso di usura. L’inizio delle prestazioni è fissato dalla data del verbale di consegna dei lavori che potrà avvenire anche in via d’urgenza."
I Lavori sono stati parzialmente consegnati il 19/01/2023, con la precisazione però da parte del Direttore Lavori, Ing. Andrea Gonnelli esterno a GAIA S.p.A., che il tempo utile per l'esecuzione dei lavori idraulici, previsto in giorni 55 dall'art.13 del Capitolato e dal Contratto, sarebbe decorso solamente dalla sottoscrizione del Verbale di Consegna definitiva, da redarre non appena possibile verificare le condizioni dell'attuale struttura e definire se possibile riutilizzare anche in parte la stessa come proposto dall'Appaltatore.
La consegna definitiva è avvenuta solamente il 21/12/2023, come da apposito verbale redatto in pari data che si allega, stabilendo come data per il completamento dei lavori il 13/02/2024.
Tra la consegna parziale e quella definitiva sono quindi decorsi 336 giorni. L'Appaltatore ha quindi accumulato un notevole ritardo, non imputabile a GAIA S.p.A., per la verifica delle condizioni dell'attuale struttura e definire se possibile riutilizzare anche in parte la stessa, come proposto tra l'altro dall'Appaltatore medesimo, come riportato nel verbale di consegna parziale dei lavori.
In seguito, i lavori sono stati sospesi per ulteriori 101 giorni, dal 19/01/2024 al 29/04/2024, a causa dei ritardi di ENEL per il nuovo allacciamento elettrico.
I lavori sono stati ultimati il 23/05/2024, con una durata complessiva di 490 giorni, dal verbale di consegna parziale, e un ritardo considerevole rispetto ai 55 giorni previsti da contratto.
L'aggiornamento PdI 20-23 per il biennio 2022-2023, assunto da AIT alla base della presente verifica, è stato approvato dal Consiglio Direttivo dell’Autorità Idrica Toscana con Deliberazione n. 4/2022 del 30 maggio 2022. Quindi, all'epoca dell'approvazione dell'aggiornamento del PdI 20-23 per il biennio 2022-2023, l'intervento era stato correttamente pianificato e il mancato completamento dello stesso al 31.12.2023 non è imputabile a responsabilità di GAIA ma ad ampi ritardi dell'Appaltatore.
In sintesi, i lavori sono stati contrattualizzati il 23 agosto 2022 e consegnati parzialmente il 19/01/2023. Tenuto conto della durata limitata da contratto di 55 giorni vi erano quindi ampi margini affinche l'Appaltatore concludesse i lavori entro il 31.12.2023 ma lo stesso ha accumulato grandi ritardi, non imputabili a GAIA, in aggiunta a quelli dovuti ai ritardi di ENEL, anche in questo caso non imputabili a GAIA.
A supporto di tutto quanto sopra si allegato i verbali e tutta la documentazione utile, incluso il file "Cronorpogramma_IDCOMM.540.xlsx" che ben evidenzia quanto occorso. 
Si chiede pertanto ad AIT di prendere atto delle motivazioni espresse e di non applicare penalizzazioni per la mancata conclusione dell'intervento al 31.12.2023, per cause non imputabili a GAIA S.p.A. </t>
  </si>
  <si>
    <t>06/07/2020 Lotto I
26/08/2021 Lotto II</t>
  </si>
  <si>
    <t>09/05/2022 Lotto I
In corso Lotto II</t>
  </si>
  <si>
    <r>
      <t xml:space="preserve">Intervento suddiviso in 2 Stralci.
</t>
    </r>
    <r>
      <rPr>
        <b/>
        <sz val="10"/>
        <rFont val="Arial Narrow"/>
        <family val="2"/>
      </rPr>
      <t>- LOTTO 1: C</t>
    </r>
    <r>
      <rPr>
        <sz val="10"/>
        <rFont val="Arial Narrow"/>
        <family val="2"/>
      </rPr>
      <t xml:space="preserve">oncluso il 09/05/2022 con CRE in data 17/06/2022.
</t>
    </r>
    <r>
      <rPr>
        <b/>
        <sz val="10"/>
        <rFont val="Arial Narrow"/>
        <family val="2"/>
      </rPr>
      <t>- LOTTO 2:</t>
    </r>
    <r>
      <rPr>
        <sz val="10"/>
        <rFont val="Arial Narrow"/>
        <family val="2"/>
      </rPr>
      <t xml:space="preserve"> I lavori del Lotto 2 sono stati aggiudicati il 07/06/2021. In data 26/08/2021 è stata effettuata la consega in via di Urgenza, nelle more del Contratto del 15/02/2022, fissando come data per l'ultimazione dei lavori, incluse le opere di ripristino, il 13/05/2022 (Durata prevista da contratto e da VCS di 260 gg naturali e consecutivi, incluse le opere di ripristino stradali). Tuttavia, alla data 21/03/2025 i lavori non sono stati ancora conclusi: Dall'inizio dei lavori, al 21/03/2025, sono decorsi 1.303 gg e l'Appaltatore ha già accumulato gravi ritardi per 1.043 gg. Tenuto conto dell'andamento non soddisfacente dei Lavori l'Appaltatore è stato oggetto di numerosi Ordini di Servizio sia da parte del RUP che della DL, a partire dal 26/04/2022, per intimarlo al completamento degli stessi. I ritardi accumulati e la mancata conclusione al 31.12.2023 non sono quindi in alcun modo imputabili a GAIA che fino ad oggi si è operta al massimo delle possibilità affinché l'appaltatore porti a conclusione la realizzazione delle opere. A supporto di tutto quanto sopra si allega la documentazione e verbalistica di sintesi.
Si chiede pertanto ad AIT di prendere atto delle motivazioni espresse e di non applicare penalizzazioni per la mancata conclusione dell'intervento al 31.12.2023, per cause non imputabili a GAIA S.p.A.</t>
    </r>
  </si>
  <si>
    <t>L'intervento è stato inserito per la prima volta nella programmazione di GAIA, a seguito di richiesta del Servizio Fognatura e Depurazione Litorale Apuano, nell'ambito del Budget Investimenti Anno 2021 (BAI 2021). In seguito lo stesso è stato formalmente recepito prima nel PdI 20-23 e poi riprogrammato nel PdI 20-23 aggiornato per il biennio 22-23, approvato dal Consiglio Direttivo dell’Autorità Idrica Toscana con Deliberazione n. 4/2022 del 30 maggio 2022.
Nel PdI 20-23, aggiornato per il biennio 2022-2023, la realizzazione era stata prevista nell'anno 2022 a cura del Servizio Fognatura e Depurazione Litorale Apuano. Tuttavia, a settembre 2022 il Servizio Fognatura e Depurazione Litorale Apuano ha richiesto di riassegnare l'intervento ai Servizi Ingegneria, in ragione della complessità delle lavorazioni da eseguirsi.
Il Servizio Fognatura e Depurazione Litorale Apuano ha provveduto ad in inviare il Quadro Esigenziale ai Servizi Ingegneria, funzionale alla valutazione degli interveneti da realizzarsi, solmanete il 06/12/2023, risultando per questo non possibile per i Servizi Ingegneria la realizzazione dell'opera entro il 31.12.2023.
In questo caso, visto che la mancata esecuzione al 31.12.2023 non è imputabile a cause esterne a GAIA ma a mera latenza interna del Gestore non si può che confermare ad AIT l'applicazione della penale proposta.</t>
  </si>
  <si>
    <r>
      <t xml:space="preserve">L'intervento è stato inserito per la prima volta nella programmazione di GAIA, a seguito di segnalazione e richiesta del comune di Licciana Nardi, nell'ambito del Budget Investimenti Anno 2022 (BAI 2022). In seguito lo stesso è stato formalmente recepito nel PdI 20-23 in occasione del suo aggiornamento per il biennio 22-23, approvato dal Consiglio Direttivo dell’Autorità Idrica Toscana con Deliberazione n. 4/2022 del 30 maggio 2022.
L'intervento prevedeva inizialmente, a servizio della località "La Cocca" nel comune di Licciana Nardi, la costruzione di una nuova fognatura di raccolta e di un nuovo impianto di depurazione (fossa imhoff) che si sarebbe dovuto collocare su una particella di proprietà del Comune una volta che lo stesso ne avrebbe variato la destinazione d'uso, come concordato con il Comune stesso. Tuttavia, per il cambio di destinazione d'uso il Comune non ha però tenuto conto delle distanze necessarie, comportando che l'area inizialmente individuata non è risultata poi utilizzabile per il nuovo impianto. Per questo dovrà essere valutata soluzione alternativa e trasformato l'intervento; in particolare, vista l'impossibilità di realizzare l'impianto di trattamento in loco, a servizio della nuova fognatura necessaria alla raccolta dei reflui della località "La Cocca", si sta pensando di realizzare una nuova opera di collettamento verso impianto esistente che è però piuttosto distante. Tuttavia, questa soluzione alternativa presenta diverse difficoltà dovute alla necessità di attraversamento del reticolo superficiale oltreché per il rilevato ferroviario e che non sono risolvibili nel breve. La realizzazione dell'intervento era stata prevista inizialmente a cura del Servio Fognatura-Depurazione Lunigiana di GAIA S.p.A. Tuttavia, vista la necessità di trasformazione di quanto inizialmente pensato, in una soluzione decisamente più complessa e tecnica, il Servio Fognatura-Depurazione Lunigiana di GAIA S.p.A. ha richiesto nel corso del 2023, a PdI 20-23 già approvato, di riassegnare la realizzazione dell'intervento a cura dei Servizi Ingegneria di GAIA. Pertanto, l'errata valutazione del Comune, per il cambio di destinazione d'uso, ha comportato per GAIA l'impossibilità di realizzare l'intervento, così come inizialmente previsto e in conseguenza il completamento dell'opera al 31.12.2023. In aggiunta è sorta la necessità di una trasformiazione dell'intervento iniziale con una forte rivalutazione della programmazione dell'intervento.
Si lascia di seguito, senza alcuna omissione, la cronistoria fino al 31.12.2024 per l'attuazione della ICOMM (GAIA procede infatti di norma ogni tre mesi a un monitoraggio approfondito su tutte le IDCOMM del PdI appuntando in sintesi lo stato di attuazione e le eventuali problematiche)
</t>
    </r>
    <r>
      <rPr>
        <i/>
        <sz val="10"/>
        <color rgb="FF0070C0"/>
        <rFont val="Arial Narrow"/>
        <family val="2"/>
      </rPr>
      <t xml:space="preserve">"Al 30.06.2022 in attesa del cambio di destinazione d'uso dell'area da parte del comune e poi pronti per partire. Molto probabilmente si andrà nel 2023.
Al 30.09.2022 nel mese di novembre dovrebbe arrivare il cambio di destinazione d'uso per l'area. I prezzi devono essere aggiornati per i motivi noti. I Lavori andranno nel 2023. Incrementare l'importo per il BAI 2022 a 120.000 €.
Al 31.12.2022 il comune aveva previsto il cambio di destinazione d'uso dell'area ma non ha tenuto conto delle distanze quindi l'area individuata non è utilizzabile per il nuovo impianto. Dovrà essera valutata soluzione alternativa e trasformata la commessa (chiusa, attivata una nuova vedremo in funzione della nuova possibile soluzione). Nell'attesa spostare l'importo al 2024 e non inserire nel BAI 2023. Inoltre da valutare il passaggio ai Servizi Ingegneria.
Al 30.06.2023 lavori non ancora avviati e ancora in valutazione di possibili alternative che però potrebbero richiedere la riassegnazione/intervento dei Servizi Ingegneria.
Al 30.09.2023 al 90% sarà da passare all'ingegneria e da trasformare completamente l'intervento.
Al 31.12.2023 da passare all'ingegneria e da trasformare completamente l'intervento. Il costo sarà nettamente superiore. Programmare almeno 300 K€ e al momento mettere nel 2027.
Al 31.12.2024 situazione invariata: da passare all'ingegneria e da trasformare completamente l'intervento. Il costo sarà nettamente superiore. Programmare almeno 300 K€ e al momento mettere nel 2027."
</t>
    </r>
    <r>
      <rPr>
        <sz val="10"/>
        <rFont val="Arial Narrow"/>
        <family val="2"/>
      </rPr>
      <t>Si chiede pertanto ad AIT di prendere atto delle motivazioni espresse e di non applicare penalizzazioni per la mancata conclusione dell'intervento al 31.12.2023, in quanto dipesa dalle errate valutazioni del Comune che hanno impedito la realizzazione così come inizialmente previsto nel PdI 20-23</t>
    </r>
  </si>
  <si>
    <t>PENALE
(€)
PROPOSTA GAIA</t>
  </si>
  <si>
    <t>La progettazione dell'intervento è stata affidata esternamente a RTP nel 2018. Nel 2020 è stato completato dalla RTP aggiudicataria il PDE e validato da GAIA il 23/06/2020.
Il contratto per l'esecuzione dei lavori è stato stipulato il 13 ottobre 2020 ma da oggi i lavori non sono stati ancora avviati.
Infatti, sono emerse alcune criticità non attentamente valutate dal progettista, tra cui difficoltà di accesso al serbatorio, per eseguire le lavorazioni, e titolarità della particella su cui risulta ubicato l'attuale serbatoio che non è di proprietà di GAIA S.p.A.
Tali criticità hanno di fatto impedito di consegnare correttamente i lavori alla ditta Appaltatrice.
A marzo 2024 è stato eseguito un sopralluogo con DL, ditta, ing.Craparo e ing.Bresciani: durante il sopralluogo sono emerse criticità in merito alla fattibilità dell'intervento come previsto da progetto ed inoltre risulta necessario approfondire meglio la necessità di ripristinare il manufatto per l'intero volume di compenso. Infatti, il sebatoio Convalle ha una volumetria estremamente ridotta, circa 0,5 mc, assolvendo più a una funzione di azzeratore di pressione che di compenso vera e propria. Per questo se si reputerà non necessaria l'esigua capacità di compenso si può pensare di risolvere la crtiticità mediante altra soluzione, ovvero in luogo del serbatoio per la funzione di azzeramento della pressione, utilizzare piuttosto una valvola regolatrice. Tali valutazioni sono in essere.
Quanto sopra ha comportato un progressivo ritardo per la realizzazione dell'intervento che di fatto ad oggi non è stato ancora avviato per la parte inerente i lavori.
Ci sono state quindi carenze da parte del progettista esterno a cui GAIA avrebbe comunque potuto far fronte dato l'ampio tempo trascorso.
Per questo si conferma l'applicazione della penale proposta da AIT.</t>
  </si>
  <si>
    <t>21/05/2021 (data del Report Cantiere da cui si evince il completamento delle lavorazioni per il serbatoio Giovagallo)</t>
  </si>
  <si>
    <t>Per gli interventi di cui alle IDCOMM 274, 519 e la presente IDCOMM 554, riguardanti rispettivamente la ristrutturazione dei serbatoi Cavallana, Merizzo (Sommo) e Giovagallo, era stato previsto inizialmente un progetto unitario con lo sviluppo per tutti della PD + PE + DL + Rel. Geo. all'interno di unico affidamento, così come per i successivi lavori.
La PD + PE + DL + Rel. Geo. degli interventi IDCOMM 274, 519 e della presente IDCOMM 554 è stata affidata al professionista Ing. E. Bersanelli e avviata il 21/11/2018 (si veda il VCS "20181121_VCS.Bersanelli.Serv.PD+PE+DL+Geo.pdf" presente negli allegati).
I lavori sono stati affidati alla Ditta "EDILIZIA del COMM. BELLI LUIGI ENNIO &amp; FIGLIO S.r.l." (CIG: 8162568C31) con avvio dell'esecuzione il 03/06/2020 (si veda il VCL "20200603_VCL.pdf" presente negli allegati).
I lavori sono stati iniziati dal serbatoio Giovagallo, ovvero dalla presente IDCOMM 554. Da successivi approfondimenti per i serbatoi di Cavallana e Merizzo sono emersi maggiori costi di quelli che erano stati inizialmente stimati. Pertanto, è emerso che l'importo del contratto CIG 8162568C31 sarebbe stato insufficiente per il completamento della ristrutturazione anche dei serbatoi Cavallana e Merizzo. Per tali motivazioni si è quindi deciso di destinare intergralmente il contratto CIG 8162568C31 unicamente alla presente IDCOMM 554, ovvero al solo serbatoio Giovagallo, prevedendo per le IDCOMM 274 e 519 di procedere con altri affidamenti, a seguito di quanto intercorso.
Per Giovagallo i lavori previsti sono stati completati, come desumibile dal Report sullo stato dei lavori redatto dalla DL il 21/05/2021 (si veda il documento "20210521_REPORT.CANTIERE_Fine.Lavori.Giovagallo.pdf.p7m" presente negli allegati).
A seguito del completamento dei lavori è stato emesso il SAL.1 (si veda file allegato "20210716_SAL.1.pdf.p7m") in cui sono state contabilizzate unicamente le attività su Giovagallo fino a completamento di quanto previsto.
Tuttavia, per l'intervento su Giovagallo non è mai stato emesso né il Verbale di Fine Lavori né il CRE in quanto l'Ing. E. Bersanelli in data 15/09/2021 ha rassegnato le dimissioni (si veda file allegato "20210915_LETTERA DIMISSIONI DIRETTORE DEI LAVORI.pdf.p7m").
In conclusione, per l'attestazione della fine lavori e funzionalità entro il 31.12.2023 si deve far riferimento al Report della DL del 21/05/2021 "20210521_REPORT.CANTIERE_Fine.Lavori.Giovagallo.pdf.p7m". In allegato è anche presente la documentazione fotografica del sopralluogo del 21/09/2021 da cui si evince l'entità e il completamento delle opere di ristrutturazione.</t>
  </si>
  <si>
    <t>IDCOMM 274, 519 e 554 inizialmente previste assieme e poi separate.</t>
  </si>
  <si>
    <t>Sulla commessa sono stati rendicontati nell'anno 2015 alcuni costi per attivita di MS generiche che sono stati posti in esercizio nell'annualità 2017. Per tali MS generiche, di limitata entità, non è stata prevista la predisposizione di specifica verbalistica in quanto proprio perché MS generiche. In seguito erano state previste ulteriori lavorazioni che però a seguito delle analisi svolte nell'anno 2019 hanno portato ad evidenziare che le stesse non erano fattibili. Pertanto l'intervento non è stato poi proseguito e i costi dell'anno 2019, relativi a capitalizzazioni del personale interno per attività di studio, sono stati mandati a sopravvenienza. Per quanto sopra, nell'anno 2020 l'intervento è stato indicato come "In esercizio" intendo con ciò il completamento delle prime attività di MS generica svolte nell'anno 2015. Si allega estrazione del PdI con evidenza dei costi rendicontati, oltreché con storicizzazione dello stato della commessa ed evidenza della dismissione dei LIC al 31/12/2019 nell'anno 2020.</t>
  </si>
  <si>
    <t>Non previsto</t>
  </si>
  <si>
    <t>01/01/2015 (MS Generiche non previsto VCL)</t>
  </si>
  <si>
    <t>31/12/2015 (MS Generiche non previsto VUL)</t>
  </si>
  <si>
    <r>
      <t>31/12/2015 (MS Generiche non previsto VUL</t>
    </r>
    <r>
      <rPr>
        <i/>
        <sz val="10"/>
        <rFont val="Arial Narrow"/>
        <family val="2"/>
      </rPr>
      <t>I</t>
    </r>
    <r>
      <rPr>
        <sz val="10"/>
        <rFont val="Arial Narrow"/>
        <family val="2"/>
      </rPr>
      <t>)</t>
    </r>
  </si>
  <si>
    <t>Fatte solo attività di MS generiche nel 2015.</t>
  </si>
  <si>
    <t>26/10/2020 VCL Totali
18/04/2024 VCL Olivola</t>
  </si>
  <si>
    <t xml:space="preserve">I lavori della presente IDCOMM 103 sono stati aggiudicati assieme a quelli della IDCOMM 572 "Ristrutturazione Vasca Serbatoio Monte Moneta che alimenta l'acquedotto di Viareggio".
I lavori per i serbatoi Monte Moneta e Olivola sono stati consegnati assieme il 26/10/2020 fissando come data per l'ultimazione dei lavori, su entrambi i serbatoi, il 29/03/2021, ovvero per una durata di 154 gg dalla data del verbale stesso, ai sensi del Contratto e dell'Art. 12 del CSA.
I lavori hanno avuto avvio dal serbatoio di Monte Moneta e solamente in successione la ditta ha avviato le lavorazioni anche sul serbatoio Olivola. Per i lavori sul serbatoio Olivola, in aggiunta al primo verbale di consegna totale dei lavori per Monte Moneta e Olivola, è stato previsto anche un successivo verbale dei 18/04/2024, all'interno del quale è stata fissata come data di ultimazione dei lavori il 11/07/2024. Tuttavia, ad oggi i lavori su Olivola non sono stati ancora ultimati nonostante l'ODS del RUP del 13/11/2024, in cui veniva impartito alla ditta l'ordine di completare l'intervento entro il 31.12.2024, in considerazione dei gravi ritardi accumulati rispetto alla durata prevista da contratto di 154 gg per entrambi i serbatoi.
All'epoca dell'aggiornemtno del PdI 20-23 per il biennio 22-23, visti i termini contrattuali, si era quindi prevista l'ultimazione dl presente intervento per Olivola al 31.12.2023 ma come visto sopra la ditta esecutrice ha accumulato gravi ritardi sui termini contrattuali non dipendenti da GAIA.
Si chiede pertanto ad AIT di prendere atto delle motivazioni espresse e di non applicare penalizzazioni per la mancata conclusione dell'intervento al 31.12.2023, per cause non imputabili a GAIA S.p.A. 
</t>
  </si>
  <si>
    <t>I lavori sono stati avviati il 09/02/2023 e conclusi il 18/07/2023 con emissione del CRE il 16/10/2023. Al 31.12.2023 l'intervento era quindi in regolare esercizio e per questo tutti i costi dell'intervento sono stati posti in funzione (si veda dato per "Entrate in esercizio (lordo contributi) 2023" nel PdI). Rispetto ai lavori principali è stata però prevista anche la realizzazione della recinzione dell'area del serbatoio che, in fase di aggiornamento del PdI 20-23 per il biennio 2022-2023, si era previsto anche in questo caso di poter ultimare entro il 31.12.2023, data l'assoluta marginalità dell'opera tra l'altro non legata in alcun modo alla funzionalità. Al 31.12.2023 si era optato per indicare lo stato dell'intervento "In corso" per il solo fatto che restava da ultimate la recinzione esterna del serbatoio, comunque non legata, come già detto, alla funzionalità dell'opera che è avvenuta entro il 31/12/2023. Tuttavia, per la realizzazione della recinzione il Comune avrebbe dovuto completare prima alcune pratiche catastali. A tutto il 31.12.2023 e fino ad oggi il Comune non ha però ancora completato tali pratiche rendendo per questo non ancora possibile per GAIA procedere alla realizzazione della recinzione. La realizzazione della recinzione è quindi vincolata alle attività da svolgere da parte del Comune e il ritardo per la sua realizzazione non è imputabile a GAIA. Pertanto, tenuto conto della conclusione e avvenuta funzionalità dei lavori idraulici entro il 31.12.2023 e che il ritardo nella realizzazione della recinzione non è imputabile a GAIA, si chiede pertanto ad AIT di prendere atto delle motivazioni espresse e di non applicare penalizzazioni per il mancato completamento della sola recinzione al 31.12.2023, per cause non imputabili a GAIA S.p.A. 
 Tuttavia, al 31.12.2023 si è optato per indicare lo stato dell'intervento "In corso" in quanto restava ancora da ultimate la recinzione esterna del serbatoio, comunque non legata alla funzionalità dell'opera che è avvenuta entro il 31/12/2023.</t>
  </si>
  <si>
    <t xml:space="preserve">I lavori sono stati consegnati con verbale del 30/08/2021 fissando la data per l'inizio delle lavorazioni al 06/09/2021, per una durata prevista di 30 gg, ovvero con fine prevista dei lavori per il 06/10/2021.
In data 20/12/2021 il RUP, constatato il mancato avvio dei lavori e  il supermaneto della data in cui gli stessi avrebbero dovuto essere ultimati, ha emesso ODS per intimare la Ditta ad avviare le lavorazioni entro e non oltre il 10/01/2022.
Nel PdI 20-23 aggiornato per il biennio 22-23, approvato dal Consiglio Direttivo dell’Autorità Idrica Toscana con Deliberazione n. 4/2022 del 30 maggio 2022, in ragione di quanto sopra l'esecuzione dell'intervento era stata quindi prevista nell'anno 2022.
Tuttavia, in data 09/01/2023, dopo l'approvazione del PdI di cui sopra, constato nuovamente il mancato avvio dei lavori, il RUP ha avviato la risoluzione del contratto per gravi inadempienze, concludendo la risoluzione del contratto il 20/02/2023.
In data 10/05/2023, con nostro prot. 37560, la Ditta COIN è stata tra l'altro segnalata ad ANAC. Pertanto, la mancata conclusione dell'intervento al 31.12.2023 non è imputabile in alcun caso a GAIA ma a gravi inadempiente della ditta affidataria.
Si chiede pertanto ad AIT di prendere atto delle motivazioni espresse e di non applicare penalizzazioni per la mancata conclusione dell'intervento al 31.12.2023, per cause non imputabili a GAIA S.p.A. 
</t>
  </si>
  <si>
    <t xml:space="preserve">I lavori sono stati iniziati il 21/09/2022 e conclusi nella parte idraulica, con messa in esercizio degli stessi, il 12/12/2022, come da Verbale Ultimazione Lavori Idraulici in pari data. Al 31.12.2022, rispetto ai lavori idraulici già conclusi e in esercizio, restavano quindi da ultimare le sole opere di ripristino stradali, non legate alla funzionalità dell'opera.
Si segnala che, nel PdI 20-23 aggiornato per il biennio 22-23, approvato dal Consiglio Direttivo dell’Autorità Idrica Toscana con Deliberazione n. 4/2022 del 30 maggio 2022, la realizzazione dell'intervento era stata programmata, a inizio dell'anno 2022, tutta nell'anno 2023 ma nella realtà i lavori idraulici sono stati addirittura avviati e completati in anticipo, rispetto a quanto previsto nel PdI 20-23, aggiornato per il biennio 22-23, la cui redazione è stata sviluppata, si ricorda, nei primi mesi dell'anno 2022.
In seguito, i lavori di ripristino stradali hanno però subito notevoli rallentamenti a causa della ditta appaltatrice. Infatti, la stessa ha dovuto individuare un sub appaltatore a cui affidare queste lavorazioni, con un rallentamento importante nell'esecuzione, non imputabile a GAIA. Parte degli asfati sono stati realizzati a settembre 2024 e la parte rimanente sarà realizzata nel 2025, quindi con un forte ritardo della ditta appaltatrice.
Considerato quindi l'ultimazione e messa in esercizio dell'intervento nell'anno 2022 e che il ritardo rigurda unicamente la realizzazione dei ripristini stradali, non legati alla funzionalità entro il 31/12/2023, a causa dei ritardi della Ditta, si chiede pertanto ad AIT di prendere atto delle motivazioni espresse e di non applicare penalizzazioni per la mancata conclusione delle sole opere di ripristino al 31.12.2023, per cause non imputabili a GAIA S.p.A. </t>
  </si>
  <si>
    <t>Nel PdI 20-23 aggiornato per il biennio 22-23, approvato dal Consiglio Direttivo dell’Autorità Idrica Toscana con Deliberazione n. 4/2022 del 30 maggio 2022, la realizzazione dell'intervento era stata prevista nell'anno 2023.
Il 01/12/2021 è stato consegnato il servizio di PDE dell'intervento che avrebbe dovuto avere una durata di 60 gg. A seguito del riesame del 07/04/2022 il Servizio Acquedotto ha però richiesto numerose integrazioni al progetto che ad oggi (24/03/2025) non è stato ancora concluso. Il ritardo è stato quindi determinato dalle integrazioni richieste dal Servizio Acquedotto di GAIA e alla difficoltà di coordinare tali richieste con l'avanzamento e conclusione del progetto affidato esternamente, entro le tempistiche previste nel PdI. le motivazioni del ritardo sono unicamente ascrivibili a GAIA e pertanto non possiamo che confermare la penale proposta da AIT.</t>
  </si>
  <si>
    <t>Per gli interventi di cui alla IDCOMM 274, IDCOMM 519 qui in oggetto e 554, riguardanti rispettivamente la ristrutturazione dei serbatoi Cavallana, Merizzo (Sommo) e Giovagallo, era stato previsto inizialmente un progetto unitario con lo sviluppo per tutti della PD + PE + DL + Rel. Geo. all'interno di unico affidamento, così come per i successivi lavori.
La PD + PE + DL + Rel. Geo. degli interventi di cui alla IDCOMM 274, IDCOMM 519 qui in oggetto e 554 è stata affidata al professionista Ing. E. Bersanelli e avviata il 21/11/2018 (si veda il VCS "20181121_VCS.Bersanelli.Serv.PD+PE+DL+Geo.pdf" presente negli allegati).
Tuttavia, il professionista Ing. E. Bersanelli ha in seguito ultimato solo il Servizio per la IDCOMM 554 in quanto in data 15/09/2021 lo stesso ha rassegnato le dimissioni (si veda file allegato "20210915_LETTERA DIMISSIONI DIRETTORE DEI LAVORI.pdf.p7m").
Nell'ambito delle attività di progettazione svolte dall'Ing. E. Bersanelli, fino alla sua dimissione, da sopralluogo effettuato con lo stesso è emerso un disallineamento tra l'intervento inizialmente prospettato per la IDCOMM 519 e l'intervento reputato invece effettivamente necessario. Anche per questo i Servizi Ingegneria, con richiesta del 26/05/2022 e successiva del 05/08/2022, hanno richiesto al Servizio Acquedotto Lunigiana di verificare quali siano gli effettivi ed attuali input su cui impostare la nuova progettazione.
In data 20/10/2022 il Servizio Acquedotto rispondeva di non avere informazioni in merito a QE esistenti e solamente in data 28/11/2023 è stato ricevuto il nuovo Quadro Esigenziale con l'indicazione che il serbatoio grava in condizioni critiche e occorrono interventi strutturali importanti o nuovo rifacimento. Questo ha comportato la necessità di revisionare completamento il progetto originario, secondo nuove indicazioni e nel rispetto del codice appalti D.lgs. n. 36/2023. In ragione di tali necessità nel nuovo PdI 24-29 l'intervento è stato riprogrammato al momento nell'annualità 2026, rispetto alla prevista esecuzione nell'anno 2023 del PdI 20-23, aggiornato per il biennio 2022-2023.
Pertanto, il ritardo è stato in parte determinato dalle dimissioni del progettista originario ma in buona parte a motivazioni interne a GAIA ed in particolare a errate valutazioni iniziali sugli interventi effettivamente da realizzare e latenza nei flussi din informazioni tra Servizio Acquedotto richiedente e Servizi Ingegneria, Servizio esecutore. Pertanto non possiamo che confermare ad AIT la penale proposta.</t>
  </si>
  <si>
    <t>Nel PdI 16-19 aggiornato per il biennio 18-19 la realizzazione era prevista nell'anno 2021 a cura dei Servizi Ingegneria di GAIA.
A inizio 2021 a causa dell'emergza "Clostridium perfringens", che ha interessato l'acquedotto di Massa Centro e più nello specifico l'impianto di Potazbilizzazione del Cartaro, il Servizio Acquedotto di GAIA ha però richiesto di prendere direttamente in carico l'intervento. Infatti, l'intervento si rende funzionale per poter addurre in caso di necessità acqua dal serbatoio di Monte Pasta a quello di Ischignano, quest'ultimo alimentato unicamente dalle sorgenti e potabilizzatore del Cartaro. Nel 2021 a causa dell'emergza "Clostridium perfringens", si dovette ridurre l'alimentazione dal Cartaro e in conseguenza la fornitura di Ischignano. La realizzazione del sollevamento di Monte di Pasta avrebbe consentito di alimentare dal basso Ischignano sopperendo quindi alla temporanea crisi del Cartaro per il "Clostridium perfringens".
A questo proposito, in occasione della predisposizione del Budget Investimenti 2021 (BAI 2021) la realizzazione dell'intervento è stata quindi riassegnata ai Servizi Operativi di GAIA, come richiesto dagli stessi.
Nel successivo PdI 20-23 la realizzazione dell'intervento, stante l'urgenza segnalata dal Servizio Acquedotto di GAIA, è stata confermata nell'anno 2021.
Tuttavia, a seguito del rientro dell'emergenza "Clostridium perfringens" e di altri interventi nel mentre avviati sul Cartaro, essendo venuta a meno l'urgenza, nell'aggiornamento del PdI 20-23 per il biennio 22-23 la realizzazione è stata posticipata al 2023, sempre a cura dei Servizi Operativi.
In prosecuzione, il Servizio Acquedotto che non ha poi realizzato l'intervento ha richiesto di riassegnare nuovamente la realizzazione dello stesso ai Servizi Ingegneria e nel nuovo PdI 24-29 la realizzazione è stata posticipata all'anno 2028, in comatibilità alla programmazione interna dei Servizi Ingegneria che nel mentre si è saturata per gli anni più vicini a causa degli interventi nel mentre assegnati.
Pertatno, la mancata conclusione dell'intervento al 31.12.2023 è stata determinata puramente da motivazioni organizzative interne di GAIA S.p.A. per le quali non si può che confermare la penale proposta da AIT.</t>
  </si>
  <si>
    <r>
      <t xml:space="preserve">In data 07/03/2022 il servizio Acquedotto ha richiesto l'inserimento in programmazione con urgenza dell'Intervento in oggeto che è stato quindi dapprima inserito nel BAI 2022 e in seguito recepito nel PdI 20-23, in occasione del suo primo aggiornamento utile, ovvero quello per il biennio 22-23, con esecuzuione prevista nell'anno 2022.
Nel corso dell'anno 2022 l'intervento è stato oggetto di monitoraggio, ai fini dei bilanci trimestrali al 30/06/2022 e al 30/09/2022, in cui il Servizio Acquedotto ha indicato l'impossibilità di realizzarlo nel 2022 e la necessità di posticiparlo al 2023.
Al 30/09/2023 il Servizio Acquedotto ha segnalato l'impossibilità di realizzare l'intervento direttamente richiedendo di riassegnare l'esecuzione ai Servizi Ingegneria per i quali non è stato per ovvie ragioni possibile il completamento al 31/12/2023 stante il tempo del tutto insufficente. nel BAI 2024 l'intervento è stato messo in carico ai SI per un BAI fittizio di 1.000,00 € unicamente per il possibile avvio nell'anno delle attività di progettazione. Al 31/12/2024 l'intervento non è stato tuttavia ancora iniziato.
Nel PdI 24-29 l'intervento è stato riprogrammato nel 2027, in compatibilità alle possibilità della programmazione interna dei SI già saturata per gli anni più vicini.
Di seguito si lascia, senza omissioni, la cronistroia dei monitoraggi effettuati per l'intrervento a tutto il 31.12.2024.
</t>
    </r>
    <r>
      <rPr>
        <i/>
        <sz val="10"/>
        <color rgb="FF0070C0"/>
        <rFont val="Arial Narrow"/>
        <family val="2"/>
      </rPr>
      <t xml:space="preserve">"Al 30.06.2022 non fatto nulla e con buona probabilità non si farà nell'anno per dui posticipare al 2023
Al 30.09.2022 situazione invariata, da posticipare tutto al 2023
Al 30.09.2023 tutto fermo, da passare all'Ingegneria
Al 31.12.2023 Monitorata d'ufficio AL: Intervento non iniziato e da passare all'Ingegneria, da posticipare al 2026
Al 31.12.2024 situazione invariata".
</t>
    </r>
    <r>
      <rPr>
        <sz val="10"/>
        <rFont val="Arial Narrow"/>
        <family val="2"/>
      </rPr>
      <t>Petanto, quanto sopra ha comportato una cattiva programmazione dell'intervento nel PdI e la sua mancata realizzazione al 31.12.2023 per cause legate unicamente a organizzazione interna del Gestore e per le quali non si può quindi che confermare la penale proposta da AIT.</t>
    </r>
  </si>
  <si>
    <t>26/01/2021 (Lotto I)</t>
  </si>
  <si>
    <t>Intervento suddiviso in due Lotti</t>
  </si>
  <si>
    <t>11/07/2018 (Lotto I)
26/09/2023 (Lotto I)</t>
  </si>
  <si>
    <t>13/01/2021 (Lotto I)
Lotto II in corso</t>
  </si>
  <si>
    <t>L'intervento è stato suddiviso in due stralci.
I lavori del Lotto 1 sono stati avviati in 11/07/2018 e ultimati il 13/01/2021 con rilascio del CRE in data 26/01/2021.
I lavori del Lotto 2 sono stati contrattualizzati il 04/02/2022, con una durata prevista da contratto di 120 gg per i lavori idruaulici e 15 gg per l'esecuzione dei ripristini stradali, una volta decorso il tempo necessario agli assestamenti.
Pertanto, a inizio 2022 quando fu predisposto il PdI 20-23 aggiornato per il biennio 22-23, approvato dal Consiglio Direttivo dell’Autorità Idrica Toscana con Deliberazione n. 4/2022 del 30 maggio 2022, i lavori del Lotto 2 furono programmati con completamento previsto entro il 31.12.2023, in coerenza con il contratto e la durata prevista per i lavori nel contratto stesso.
Con PEC ricevuta il 20/09/2019 (si veda documento "20190920_Prot.73844_Nulla.Osta.ANAS_PEC.Ricevuta"), a seguito di nostra richiesta ANAS aveva rilascio l'autorizzazione ai lavori.
Con nostra PEC del 10/02/2022, vista la contrattualizzazione dei lavori, GAIA ha richiesto al Comune il nulla osta per l'esecuzione dei lavori per quanto di competenza dell'amministrazione comunale.
ll Comune ha rilasciato il nulla osta solamente il 27/06/2022 in quanto il Comune ha ritenuto di posticipare l'avvio dei lavori per non aggravare la situazione del traffico nell'area, visto che a inizio 2022 ernao anche in corso i lavori per la rotatoria ANAS sul ponte di Albiano Magra. Alla data del nulla osta del Comune del 27/06/2022 era però nel mentre esperito il termine della concessione rilasciata da ANAS per la quale è stato quindi necessario sospendere la prima concessione e riavviare l'iter per ottenere la nuova autorizzazione.
Quanto sopra ha quindi comportato ritardi nell'avvio dell'esecuzione dei lavori che sono stati consegnati solamente il 26/09/2023 non rendendo più possibile per GAIA completare l'intervento entro il 31.12.2023, come si era previsto nel PdI 20-23 all'epoca vigente.
Tra l'altro si segnala che i lavori ad oggi risultano sospesi a causa di difformità nell'esecuzione da parte dell'appaltatore.
A supporto di quanto sopra si vedano documenti allegati.
Si chiede pertanto ad AIT di prendere atto delle motivazioni espresse e di non applicare penalizzazioni per la mancata conclusione dell'intervento al 31.12.2023, visto che le cause non sono imputabili a GAIA S.p.A. ma a decisioni dell'amministrazione e a difformità nell'esecuzione da parte dell'Appaltatore.</t>
  </si>
  <si>
    <t>Nel PdI 20-23 aggiornato per il biennio 22-23 la conclusione della commessa era stata prevista entro il 31.12.2023, con riferimento a entrambi i lotti previsti.
Infatti, l'intervento è stato suddiviso in due Lotti.
- Lotto 1 ID Lotto 0911_a "Definizione Aree di Salvaguardia dei campi pozzi Stadio di Massa e Campo Sportivo di Montignoso": Il Lotto 1 è stato completato a fine 2022;
- Lotto 2 ID Lotto 0911_b "Definizione aree di salvaguardia sorgenti Ratto e Cartaro": per quanto riguarda il Lotto 2 la conclusione era prevista entro il 31.12.2023. Tuttavia ci sono state delle problematiche nella fase di affidamento, non imputabili a GAIA, che hanno comportato l'impossibilità di completare quanto previsto entro il 31.12.2023, come previsto nel PdI. Di seguito si riporta una breve cronistoria di sintesi con le motivazioni dei ritardi.
In data 09/01/2023 il RUP ha inviato una richiesta di preventivi ai fini di procedere all'affidamento degli studi necessari (procedura di Affidamento Richiesto con acquisizione di più preventivi)
A seguito della richiesta del RUP sono stati ricevuti 2 preventivi, rispettivamente dal CNR e dalla ditta Geoexplorer.
In data 25/02/2023, a seguito dell'analisi dei preventivi, il RUP ha disposto l'aggiudicazione al CNR richiedendo contestualmente all'Ufficio Gare e Appalti di GAIA di procedere per la contrattualizzazione.
In data 13/03/2023 è stato avviato l'iter di verifica dei requisiti per il CNR.
Con email del 15/03/2023, stante l'urgenza e la scadenza per il completamento degli studi entro la fine dell'anno 2023, il RUP ha inviato al CNR il Verbale di Consegna del Servizio per l'accettazione e per l'avvio del Servizio in Urgenza, a decorrere dalla data del verbale stesso. Tenuto conto della durata prevista di 290 gg gli studi si sarebbero dovuti quindi concludere il 30/12/2023, in accordo alla scadenza prevista e al PdI.
Tuttavia, in data 06/06/2023 è stata avviata la procedura per la risoluzione dell'aggiudicazione al CNR a causa di esito negativo della verifica dei requisiti. Tale iter si è concluso il 08/08/2023 con la revoca dell'aggiudicazione.
A seguito di ciò è stata scorsa la graduatoria e quindi aggiudicando il Servizio a Geoexplorer.
In data 09/01/2024 è stata inviata comunicazione a Geoexplorer di aggiudicazione in loro favore e di avvio della verifica dei requisiti richiedendo la documentazione necessaria alla stipula.
In data 19/01/2024 è stato stipulato il contratto ed in data 12/02/2024 si è dato avvio all'esecuzione del servizio.
Infine, in data 29/03/2024 si è data comunicazione alla RT delle difficoltà riscontrate in sede di gara e della necessità di prevedere una proroga per il completamento degli studi sulle sorgenti Ratto e Cartaro.
In sintesi, sono state riscontrate delle difficoltà in fase di gara e di verifica sul possesso dei requisiti a contrarre in capo al soggetto aggiudicatario (CNR) con necessità di scorrimento della graduatoria e di ripetizione di buona parte dell'iter di affidamento che hanno comportato ritardi, non imputabili a GAIA e in assenza dei quali l'intervento sarebbe stato ultimato entro il 31.12.2023.
Si chiede pertanto ad AIT di prendere atto delle motivazioni espresse e di non applicare penalizzazioni per la mancata conclusione dell'intervento al 31.12.2023, per cause non imputabili a GAIA S.p.A.</t>
  </si>
  <si>
    <t>Lotto I Concluso
12/02/2024 (Lotto II)</t>
  </si>
  <si>
    <t>Lotto I Concluso</t>
  </si>
  <si>
    <t>CUL non firmato e CRE firmato solo ditta</t>
  </si>
  <si>
    <t>L'intervento per il "Potenziamento e ristrutturazione del sistema acquedottistico di Soliera, Magliano e Agnino" ha previsto alcune attività iniziali per il monitoraggio e gestione della pressione, attraverso acquisto e installazione di PVR (PVR e Valvole fornite da Ditte C.S.A S.r.l., Raci S.r.l. e T.i.S. Service S.p.A. e installate da Ditta A.Bongiorni srl), oltreché di ricerca perdite (Ditta T.A.E. S.r.l.). In prosecuzione si era prevista la realizzazione di un impianto di desolfatazione, per la messa in produzione del pozzo Soliera 2 al fine di incrementare le disponibilità di risorsa per la zona oggetto della IDCOMM 285, per il quale i Servizi di PDE + DL + CSE + CSP erano stati aggiudicati alla società di ingegneria Archimede S.r.l. Per l'impianto di desolfatazione Archimede S.r.l. ha sviluppato il PDE così come previsto dal su incarico. Tuttavia, all'epoca del completamento del PDE dell'impiento di desolfatazione era stato anche concluso nel mentre il Master Plan Acquedotto Lunigina che per la zona di intervento della presente IDCOMM 285 ha proposto una diversa soluzione tecnica rispetto al nuovo impianto di desolfatazione. Nello specifico, la soluzione proposta dal Master Plan acquedotto ha previsto in luogo dell'impianto di desolfatazione la costruzione di un nuovo pozzo presso Serricciolo, nel comune di Aulla, e il suo vettoriamento verso il serbatoio Cavanon, nel comune di Fivizzano, così da eliminare la necessità dell'impianto di desolfatazione che in fase di esercizio sarebbe stato caratterizzato da costi energetici rilevanti così come da alte perdite di processo. Pertanto, una volta concluso il PDE dell'impianto di desolfatazione questo è stato sospeso e posto in arhivio in quanto superato più vantaggiosamente dalla soluzione alternativa proposta dal Master Plan Lunigiana. Quest'utima è quella rappresentata dalla IDCOMM 732 "Interventi per la razionalizzazione e il riassetto dei sistemi acquedottistici della Lunigiana." che tra l'altro è stata proposta e finanziata dal PNRR (Intervento PNRR M2C4-I4.1-A2-27.a). In conclusione, nell'anno 2019 la IDCOMM 285 è stata indicata come "In esercizio" in quanto completate le attività di Installazione PVR e Ricerca Perdite e perché le ulteriori attività che erano state previste (nuovo impianto di desolfatazione) sono state superate dall'intervento IDCOMM 732 di più ampia ed efficente visione. Per le attività di installazione delle PVR (Ditta Bongiorni) e per il servizio di ricerca perdite (Ditta T.A.E. S.r.l.) realizzati nel 2016 si invia in allegato i rispettivi CRE. Per quanto riguarda il PDE del nuovo impianto di desolfatazione si allega il Progetto, completato e acquisito negli archivi di GAIA. Si allega inoltre anche un file contente i costi dell'intervento e relativi giustificativi di spesa, per una più chiara comprensione di quanto sopra descritto.</t>
  </si>
  <si>
    <t>21/03/2016 (Installazione PVR)
01/07/2016 (Ricerca Perdite)</t>
  </si>
  <si>
    <t>15/04/2016 (Installazione PVR)
29/07/2016 (Ricerca Perdite)</t>
  </si>
  <si>
    <t>27/05/2016 (Installazione PVR)
07/12/2016 (Ricerca Perdite)</t>
  </si>
  <si>
    <t>I lavori sono stati consegnati parzialmente e in via di urgenza il 18/11/2021. In data 19/05/2022 è avvenuta invece la consegna definitiva stabilendo come data di ultimazione dei lavori il 01/08/2022 (durata prevista da contratto di 75 gg). Tuttavia, i lavori hanno subito rallentamenti a causa di gravi ritardi della ditta appaltatrice. Infatti, con ODS del RUP del 02/11/2022 e del 11/11/2022 ha intimato all'appaltatore di procedere al più presto all'ultimazione dei lavori. Oltre ai ritardi accumulati dalla ditta appaltatrice ci sono state e sono tutt'ora in essere alcue criticità per la fornitura energia da parte di e-distribuzione. Infatti, l'intervento prevede la realizzazione di un nuovo gruppo di pompaggio e sua conseguente elettrificazione da parte di e-distribuzione, per la funzionalità dell'intervento. Dopo l'accettazione del preventivo del 06/08/2020 e-distribuzione ha emesso fattura regolarmente quietanzata da GAIA il 29/09/2020. Tuttavia ad oggi e-distribuzione non ha ancora provveduto a realizzare l'allacciamento già pagato da GAIA. A tale proposito sono stati dapprima presi contatti informali con e-distribuzione e in seguito effettuati più solleciti formali. e-distribuzione ha risposto che il ritardo è dovuto alla necessità di attivazione di una servitù per la fornitura dell'allacciamento richiesto. Per quanto riguarda i lavori questi sono stati ultimati con riferimento alla posa della nuova condotta mentre resta ancora da da installare il gruppo di pompaggio (gruppo già fornito e a magazzino GAIA), in attesa che e-distribuzione esegua l’allacciamento elettrico, di cui sopra detto. Visti i gravi ritardi della ditta esecutrice si segnala che è stato avviato l'iter per la rescissione contrattuale. Per la sola installazione del gruppo di pompaggio, appena sarà ottenuta la fornitura energia, si procederà o con personale interno di GAIA o con specifico affidamento. In conclusione, nel PdI 20-23, aggiornato per il biennio 2022-2023, la conclusione dell'intervento era stata prevista nel 2022 coerentemente con la consegna dei lavori e della durata prevista da contratto. Tuttavia, in seguito ci sono stati gravi rallentamenti a causa dell'appaltatore e di e-distribuzione che non sono in alcun modo imputabili a GAIA. Si allega a supporto di quanto sopra tutta una serie di documentazione in merito.
Si chiede pertanto ad AIT di prendere atto delle motivazioni espresse e di non applicare penalizzazioni per la mancata conclusione dell'intervento al 31.12.2023, per cause non imputabili in alcun modo a GAIA S.p.A.</t>
  </si>
  <si>
    <t>18/11/2021 (Consegna parziale)
19/05/2022 (Consegna definitiva)</t>
  </si>
  <si>
    <t>I lavori sono stati consegnati il 09/01/2023 e da Verbale di Consegna Lavori gli stessi si sarebbero dovuti concludere il 30/05/2023. Tuttavia, sono intervenute 2 sospensioni e riprese lavori ed inoltre i lavori per i ripristini stradali sono stati posticipati di concerto con l’amministrazione del comune di Bagni di Lucca, data la necessità dell’amministrazione comunale di Bagni di Lucca di aspettare la fine del periodo estivo per la posa degli asfalti per non arrecare danni al turismo. I lavori idarulici sono stati quindi conclusi il 26/06/2023 mentre l'ultimazione definitiva, inclusi i ripristini stradali, è avvenuta il 22/09/2023, quindi entro il 31.12.2023, nonostante le sospensioni e la posticipazione delle opere di ripristino richiesta dal comune di Bagni di Lucca. Infine, in data 28/06/2024 è stato emesso il CRE. Nonostante il 26/06/2023 fossero stati conclusi i lavori idraulici, si vuole osservare che al 31/12/2023 lo stato dell'intervento era stato indicato come "In corso" in quanto al 31.12.2023 la condotta non era stata in effetti ancora posta realmente in funzione, benché come detto i lavori fossero stati ultimati. La messa in esercizio è stata effettuata solamente a giugno 2024 per questioni organizzative di GAIA per l'attivazione. Pertanto, benché al 31.12.2023 la condotta non fosse stata ancora posta in funzione, i lavori erano stati comunque ultimati, sia nella parte idraulica che di ripristino stradale, entro la validità del PdI 20-23, ovvero entro il 31/12/2023. Per questo si chiede ad AIT di non applicare penalizzazioni, in quanto i lavori dell'intervento sono stati ultimati in tempo utile e solemante la funzionalità non è avvenuta entro il 31.12.2023.</t>
  </si>
  <si>
    <t xml:space="preserve">I lavori sono stati consegnati il 11/10/2021 e assumendo la massima durata prevista per le sospensioni si sarebbero dovuti concludere il 11/05/2022. All'epoca della predisposizone del PdI 20-23 aggiornato per il biennio 22-23 la realizzazione dell'intervento era stata quindi programmata nel biennio 2021-2022, in coerenza alla consegna dei lavori e durata prevista. E' nato un contenzioso tra GAIA e l'Appaltatore a seguito del quale il contratto è stato risolto in data 05/12/2024. La mancata realizzazione dell'intervento entro il 31.12.2023 non è quindi imputabile a cause determinate da GAIA. Si allega a supporto di quanto sopra una serie di documentazione di sintesi.
Si chiede pertanto ad AIT di prendere atto delle motivazioni espresse e di non applicare penalizzazioni per la mancata conclusione dell'intervento al 31.12.2023, per cause non imputabili a GAIA S.p.A. </t>
  </si>
  <si>
    <t>I lavori sono stati iniziati il 08/03/2017 e conclusi il 02/04/2017. L'intervento è dunque presente nel PdI 20-23 unicamente per il solo fatto che sullo stesso sono stati riprogrammati alcuni contributi marginali della Linea di Finanziamento AIT "PIR_ACQ_STR". Il responsabile di GAIA S.p.A. che ha seguito la commessa non è ad oggi più alle dipendenze di Gestore. In considerazione della stringente scadenza fissata da AIT per la presente istruttoria, è stata effettuata per le vie brevi una ricerca dalla scrivente Programmazione Investimenti negli archivi digitali per individuare la verbalistica. Da tale ricerca sono stati ritorovati il Certificato di Ultimazione Lavori che però risulta non firmato e il CRE firmato però unicamente dalla Ditta; con buona probabilità la documentazione originaria risiede negli archivi cartacei che non è stato possibile consultare nel breve. Si chiede pertanto ad AIT di voler tenere conto della verbalistica allegata, anche se priva di tutte le firme, in considerazione anche che l'ultimazione dell'intervento è avvenuta ormai nel lontano 2017.</t>
  </si>
  <si>
    <t>CRE emesso ma non firmato dalle parti</t>
  </si>
  <si>
    <t>I lavori sono stati realizzati complementarmente alle IDCOMM 220 e 714. I lavori complessivi (IDCOMM 220+714+871) sono stati consegnati il 09/12/2020. Per i lavori di fognatura della presente IDCOMM 871, il 03/03/2022 è stata eseguita con esito positivo la videispezione ed in data 14/04/2022 è avvenuta la presa in consegna delle opere di fognatura per la messa in esercizio. Per quanto riguarda il verbale di fine lavori e il CRE questi saranno redatti a conclusione dell'intervento complessivo (IDCOMM 220+714+871).</t>
  </si>
  <si>
    <t>La IDCOMM 871 fa parte di un unico progetto che ricomprnde anche le IDCOMM 220 e 714</t>
  </si>
  <si>
    <t>Il verbale sarà redatto a conclusione dell'intervento complessivo (IDCOMM 220+714+871)</t>
  </si>
  <si>
    <t>I lavori sono stati realizzati complementarmente alle IDCOMM 670 e 747. I lavori complessivi (IDCOMM 670+747+870) sono stati consegnati il 16/11/2021. I lavori idraulici sono stati colludati il 11/03/2021 (IDCOMM 670 Renella), il 02-09/06/2021 (IDCOMM 747 Viale Marina) e il 14/06/2021 (Presente IDCOMM 870). La conclusione dei lavori idraulici complessivi (IDCOMM 670+747+870) è avvenuta il 30/06/2021 (si veda il VSL 1 allegato "20210630_VSL1.pdf" in cui viene disposta la sospensione dei lavori a decorrete dal 01/07/2021, per consentire gli assestamenti prima dell'escuzione dei ripristini stradali). Il 30/06/2021, a seguito della conclusione dei lavori, è stata fatta la presa in consegna ancticipata delle opere di fognatura oggetto della presente IDCOMM 870. L'ultimazione dei lavori di ripristino è avvenuta il 15/12/2021 con comunicazione di conclusione da parte della ditta il 17/12/2021. Il CRE, che si allega, è stato predisposto dalla DL e inviato dalla stessa all'impresa e a GAIA, con il Prot. 31150 del 26/04/2022, ma non sottoscritto fra le parti a causa della mancata restituzione firmata da parte della ditta.</t>
  </si>
  <si>
    <t>I lavori sono stati avviati il 29/09/2021 e conclusi entro il 31/12/2023. Tuttavia, successivamente alla conclusione delle lavorazioni sono state ravvisate alcune anomalie la cui risoluzione è ancora in essere. Per questo al momento non risulta ancora stata emessa la verbalistica per la fine lavori e per il CRE.</t>
  </si>
  <si>
    <t>I lavori dell'intervento sono stati aggiudicati mediante affidamento diretto il 05/04/2022. L'appaltatore ha accetato l'affidamento in data 27/04/2022. Da CSA e richiesta di preventivo per l'esecuzione dei lavori erano stati previsti 60 gg dalla data del verbale di consegna degli stessi per l'ultimazione dei lavori idraulici oltre a 5 gg per l'esecuzione dei ripristini dalla data del verbale di ripresa dei lavori. Per questo, all'epoca della predisposizione del PdI 20-23 aggiornato per il biennio 22-23, approvato dal Consiglio Direttivo dell’Autorità Idrica Toscana con Deliberazione n. 4/2022 del 30 maggio 2022, l'intervento era stato programmato con fine prevista entro il 31/12/2023. In data 13/07/2022, con DISPOSIZIONE DI SERVIZIO N. 1 ALLA DIREZIONE LAVORI, Ing. Paolo Amadio esterno a GAIA S.p.A., il RUP aveva disposto alla DL di procedere alla consegna dei lavori entro il 05/09/2022. Tuttavia, i lavori non sono stati ad oggi effettivamente avviati disattendendo la disposizione del RUP. La ditta appaltatrice ha comunque manifestato la buona intenzione di avviare le lavorazioni per Giugno 2025 per non rescindere dal contratto. Pertanto, l'intervento era stato pianificato nel PdI corentemente all'avvenuta contrattualizzazione e tempistiche previste nello stesso. La mancata relizzazione non è dunque imputabile a cause dipendenti da GAIA ma a disosservanza della DL e ditta appaltatrice delle disposizioni del RUP.
Si chiede pertanto ad AIT di prendere atto delle motivazioni espresse e di non applicare penalizzazioni per la mancata conclusione dell'intervento al 31.12.2023, per cause non imputabili a GAIA S.p.A.</t>
  </si>
  <si>
    <t>Ci sono state alcune problematiche organizzative tra i settori interni di GAIA (Servizi Operativi e Servizi Ingegneria) per la verifica dello stato attuale e delle attività da realizzarsi. La mancata conclusione al 31.12.2023 è quindi legata a problematiche organizzative di GAIA. Per questo non possiamo che confermare la penale proposta da AIT.</t>
  </si>
  <si>
    <t>L'intervento ha avuto un iter progettuale e autorizzativo particolarmente lungo. In data 10/02/2021 era stata richiesta da GAIA ad AIT l'indizione della CdS per l'approvazione del PD. In data 22/04/2021 AIT comunicava l'esito positivo della conclusione della CdS per l'approvazione del PD. Da qui è stata avviata la stesura del Progetto Esecutivo che è stato approvato dal RUP solamente il 02/10/2024. Tra l'approvazione del PD in CdS e l'approvazione del PE è quindi intercorso un periodo particolarmente lungo dovuto principalmente a motivazioni di sovrasfruttamento e impegno straordinario delle risorse tecnico-professionali del Gestore. Infatti, le progettualità legate al PNRR e quelle a maggiore priorità del PdI hanno richiesto in questi anni un impegno del tutto straordinario delle risorse tecnico-professionali del Gestore con la conseguenza che alcuni interventi a minore carattere di urgenza, quale quello in oggetto, hanno saasunto una priorità minore. In altri termini, si sono dovute operare delle scelte, talvolta difficili, destinando le risorse disponibili alle maggiori urgenze e impellenze che hanno comportato qualche ritardo e allungamento degli interventi non così fondamentali. Se si guarda al PdI nel suo complesso si può apprezzare come nel 2023 e 2024 GAIA abbia realizzato investimenti addirittura maggiori di quelli programmati, di per se già estremamente sfidanti, attraverso un impegno straordinaio di tutta la struttura organizzativa. Nel caso specifico, si chiede quindi ad AIT di prendere atto della priorità minore dell'intervento in oggetto e di tenere conto della buona volontà del Gestore con riferimento all'intero sviluppo del PdI non apllicando penalizzazioni. Ad ogni buon conto si evidenzia che i lavori in oggetto sono stati contrattualizzati il 12/03/2025 e che se ne prevede l'avvio per giugno 2025.</t>
  </si>
  <si>
    <t>In data 10/12/2020 la RT ha accertato una violazione per l'impianto di sollevamento in loc. Santa Lucia, nel comune di Castelnuovo di Garfagnana, in quanto privo di pratica di concessione.
In data 15/11/2021 GAIA ha richiesto alla RT la "concessione area demanio idrico in sanatoria".
In data 13/04/2022, in attesa degli esiti della richiesta alla RT di "concessione area demanio idrico in sanatoria", ad ogni buon conto era stata comunque attivata da GAIA la commessa di investimento IDCOMM 985, in seguito recepita formalmente nell'aggiornamento del PdI 20-23 per il biennio 22-23, con l'obiettivo di realizzare interventi di ottimizzazione dell'impianto in Loc. Santa Lucia, tenuto conto della compatibilità idraulica.
In data 21/02/2023 la RT ha decretato il diniego per  la "concessione area demanio idrico in sanatoria", richiedendo la presentazione da parte di GAIA di un progetto per l'adeguamento dell'impianto.
In data 10/03/2023 a seguito del Diniego della RT, GAIA ha inviato comunicazione al Comune di Castelnuovo e ad AIT comunicando l'intenzione di restituire l'impianto al comune di Castelnuovo, in quanto opera non più funzionale al SII e per questo impossibilitata a sostenere i costi per la demolizione, comunicando comunque la predisposizione di un PFTE per il superamento dell'incompatibilità idraulica rilevata dalla RT.
In data 03/04/2023 il comune di Castelnuovo ha richiesto un parere ad AIT circa la precedente comunicazione di GAIA.
In data 27/07/2023 AIT ha risposto al comune e a GAIA in sintesi che "...la disciplina prevista dal vigente Disciplinare tecnico all’art. 21 in tema di dismissione dei beni non più strumentali al SII non trovi applicazione al caso di specie. L’impianto va considerato nella sua unitarietà, vista anche la sua rappresentazione nel sistema delle infrastrutture, e l’investimento, comunicato da GAIA Spa nella nota in atti al prot. n. 3585 del 10 marzo u.s., si configura come adeguamento necessario a rimuovere le condizioni di incompatibilità idraulica nella totalità del medesimo. S’invita, pertanto, GAIA Spa, ad allinearsi alla presente..."
In conseguenza di quanto sopra, allineandosi alla comunicazione di AIT, GAIA ha previsto un sostanziale aggiornamento degli interventi inzialmente previsti per la IDCOMM 985 dando avvio alla stesura di un PFTE di maggiore complessità per il quale in data 18/11/2024 è stata richiesta l'indizione della CdS che si è conclusa con approvazione del PFTE (nuovo codice) con comunicazione di AIT in data 10/02/2025.
Entro Giugno 2025 è adesso prevista l'inizio dell'iter della Gara di appalto, con esecuzione dei lavori nel biennio '25-'26.
In conclusione, ci sono stati notevoli rallentamenti a causa del prolungamento dell'iter amministrativo tra RT, AIT, Comune di Castelnuovo e GAIA che hanno comportato ritardi. Solamente il 21/02/2023 RT ha rilasciato il Diniego e il 27/07/2023 AIT ha espresso il parere definitivo su quanto necessario. A questo punto, tenuto conto dei tempi tecnici per la Progettazione, CdS, Affidamento ed esecuzione lavori non è stato più possibile per GAIA ultimare i lavori entro il 31/12/2023.
Si chiede pertanto ad AIT di prendere atto di quanto sopra e di non applicare penalizzazioni per la mancata ultimazione dell'intervento al 31.12.2023, viste le elevate tempistiche dell'iter intercorso.</t>
  </si>
  <si>
    <t xml:space="preserve">Lavoro eseguito solo per la parte dei saggi preliminari. A seguito di videoispezione e saggi sono emerse problematiche che comportano un maggiore approfondimento, in quanto la linea è parzialmente esistente, ma in parte schiacciata e a seguito di passaggio della fibra la condotta è stata tranciata in più punti. E' in corso la riprogettazione dell'intervento. Il danneggiamento della linea esistente oltre che lo schiacciamento del tratto esistente, rilevato dalle videoispezioni eseguite, hanno quindi comportato la necessità di maggiori approfondimenti e conseguentemente la mancata conclusione al 31.12.2023, per cause in larga parte non dipendenti da GAIA e per evidenze che sono emerse solo a seguito dei saggi e videispezioni effettuate per l'avvio dei lavori. Si chiede pertanto ad AIT di prendere atto delle motivazioni espresse e di non applicare penalizzazioni per la mancata conclusione dell'intervento al 31.12.2023, per cause in larga parte non imputabili a GAIA S.p.A. </t>
  </si>
  <si>
    <t>Con la presente commessa si gestiscono le forniture e le installazioni di misuratori di portata a servizio degli impianti di depurazione. Trattasi di una commessa aperta per la quale non c'è una vera e propria scadenza. La comemssa ha comunque un importo stimato perché su di essa vengono anche rendicontati i costi per la sostituzione dei misruatori rotti. Quanto speso risulta in linea con quanto pianificato tenuto altresì conto che trattasi di una commessa di manutenzione straordinaria con un budget previsionale. Si chiede pertanto ad AIT di prendere atto delle motivazioni espresse e di non applicare penalizzazioni.</t>
  </si>
  <si>
    <t>Al 31.12.2023 Gaia aveva ultimato tutte le lavorazioni di sua competenza ed era unicamente in attesa dell'installazione del contatore di E-Distribuzione, avvenuta solamente nei primi mesi del 2025 a seguito della quale Gaia potrà ultimare i lavori di propria competenza.
Si chiede pertanto ad AIT di prendere atto delle motivazioni espresse e di non applicare penalizzazioni per la mancata conclusione dell'intervento al 31.12.2023, per cause non imputabili a GAIA S.p.A. ma al ritardo di e-distribuzione.</t>
  </si>
  <si>
    <t>Al 31.12.2023 Gaia aveva ultimato tutte le lavorazioni di sua competenza in attesa dell'installazione del contatore di E-Distribuzione, attività non ancora avventua e che impedisce a Gaia di poter ultimare i lavori di propria competenza.
Si chiede pertanto ad AIT di prendere atto delle motivazioni espresse e di non applicare penalizzazioni per la mancata conclusione dell'intervento al 31.12.2023, per cause non imputabili a GAIA S.p.A. ma al ritardo di e-distribuzione.</t>
  </si>
  <si>
    <t>Al 31.12.2023 le pompe sono state acquistate ma a seguito di approfondimenti interni è risultato necessario rivedere le previsioni iniziali. Infatti, è necessario dotare l'impianto di un gruppo elettrogeno, per evitare disservizi in caso di disalimentazione elettrica dalla rete. Per questo si sta valutando di dotare il servizio di un gruppo mobile. Per il 2025 è in programma la sola realizzazione del quadro elettrico per le nuove pompe.
Si chiede pertanto ad AIT di prendere atto degli imprevisti, emersi in corso di esecuzione, non applicando pernalizzazioni in merito.</t>
  </si>
  <si>
    <t>L'intervento è collocato in parte in Liguria e in parte in Toscana e ha subito dei ritardi a causa della complessità dell'iter autorizzativo. Infatti, al 31.12.2023, dopo circa 1 anno di scambi tecnici ed amministrativi con gli enti coinvolti, mancava ancora l'autorizzazione del Comune di Follo. Successivamente, a seguito di interlocuzioni con il Comune è stata presentata SCIA sulla base della quale il Comune nel corso del 2024 ha convocato nuova conferenza dei servizi per l'ottenimento di tutte autorizzazioni. A questa conferenza dei servizi la provincia di La Spezia non ha partecipato e il comune ha approvato l'intervento con il silenzio assenso della Provincia di La Spezia. In data 27/09/2024 è stato comunicato l'inizio dei lavori da parte di Gaia. Tuttavia, in data 30/10/2024 la provincia di La Spezia ha bloccato i lavori fino al 03/03/2025, data del rilascio del definitivo nulla osta che pone ulteriori prescrizioni a cui ottemperare. Secondo le attuali previsioni i lavori sarannno ultimati entro il mese di giugno 2025.
Si chiede pertanto ad AIT di prendere atto delle motivazioni espresse e di non applicare penalizzazioni per la mancata conclusione dell'intervento al 31.12.2023, per cause non imputabili a GAIA S.p.A.</t>
  </si>
  <si>
    <t>L'intervento è stato realizzato utilizzando in parte contratto/i di MS/MO generale/i. Si allega dichiarazione di regolare esecuzione e funzionalità</t>
  </si>
  <si>
    <t>L'intervento ha subito alcuni rallentamenti in quanto a seguito del finanziamento del progetto WaDIS sul PNRR si sono dovute necessariamente spostare le poche risorse specializzate e disponibili in merito (n° 2 risorse) sul WaDIS Lotto 1, viste le cogenti e non rimandabili scadenze previste dal PNRR. In merito, si segnala che nell'immediatezza degli eventi non si è reso tra l'altro possibile e immaginabile integrare le risorse in quanto profili estremamente specializzati e non direttamnte rimpiazzabili per necessità di lungo periodo di affiancamento e formazione specialistica. Si chiede pertanto ad AIT di prendere atto di quanto addotto e non applicare pernalizzazioni in merito.</t>
  </si>
  <si>
    <r>
      <t xml:space="preserve">L'intervento è stato suddiviso in due stralci.
</t>
    </r>
    <r>
      <rPr>
        <b/>
        <sz val="10"/>
        <rFont val="Arial Narrow"/>
        <family val="2"/>
      </rPr>
      <t xml:space="preserve">- LOTTO 1: </t>
    </r>
    <r>
      <rPr>
        <sz val="10"/>
        <rFont val="Arial Narrow"/>
        <family val="2"/>
      </rPr>
      <t xml:space="preserve">I lavori del Lotto 1 sono stati consegnati in via d'urgenza il 18/05/2020. I lavori idraulici sono stati ultimati il 16/06/2020 e collaudati il 19/06/2020. In data 07/04/2021 sono stati ultimati i ripristini stradali ed in data 06/05/2021 è avvenuta l'ultimazione definitiva anche con il corretto ripristino della segnaletica orizzontale. In data 23/07/2021 è stato infine emesso il CRE.
</t>
    </r>
    <r>
      <rPr>
        <b/>
        <sz val="10"/>
        <rFont val="Arial Narrow"/>
        <family val="2"/>
      </rPr>
      <t xml:space="preserve">- LOTTO 2: </t>
    </r>
    <r>
      <rPr>
        <sz val="10"/>
        <rFont val="Arial Narrow"/>
        <family val="2"/>
      </rPr>
      <t xml:space="preserve">I lavori del Lotto 2 sono stati contrattualizzati il 17/05/2022, per una durata prevista da contratto e da CsA di 105 gg per i lavori idraulici oltre da un minimo da 30 a 90 gg di sospensioni per gli assestamenti fondali e 15 gg per l'esecuzione dei ripristini stradali. Complessivamente quindi, la massima durata prevedibile da CsA e da Contratto per i lavori del Lotto II risultava pari a 210 gg.
Pertanto, al momento della predisposizione e approvazione del PdI 20-23 aggiornato per il biennio '22-'23, approvato dal Consiglio Direttivo dell’Autorità Idrica Toscana con Deliberazione n. 4/2022 del 30 maggio 2022, la conclusione dell'intervento era stata prevista e programmata entro il 31.12.2023.
In seguito, i lavori sono stati consegnati parzialmente il 27/09/2022 in quanto a tale data vi erano alcuni ritardi burocratici per l'acquisizione delle autorizzazioni alle lavorazioni in area SIR (si veda il documento allegato "20220927_VCL.Parziale.pdf").
Con verbale del 09/01/2023 i lavori sono stati consegnati in via definitiva a decorrere dal 02/01/2023, essendo state nel mentre acquisite le autorizzazioni ancora mancanti (si veda il documento allegato "20230109_VCL.Definitivo.pdf").
Pertanto, a seguito della consegna definitiva, la fine dei lavori idarulici prevista da Contratto veniva ad essere il 16/04/2023 mentre, tenuto conto della massima sospensione prevista per gli assestamenti (90 gg) e per la successiva esecuzione dei ripristini (15 gg), la data prevista di ultimazione complessiva veniva ad essere il 30/07/2023. Nonostante i ritardi nell'acquisizione delle autorizzazioni per le lavorazioni in area SIR, i lavori si sarebbero comunque dovuti concludere totalmente entro il 31.12.2023.
Tuttavia, in fase di esecuzione del contratto la ditta appaltatrice ha maturato notevoli ritardi e nonostante gli ODS impartiti dal RUP i lavori non sono stati ultimati come previsto. Alla data del 03/02/2023 l’appaltatore non aveva eseguito alcuna lavorazione. Alla data del 20/07/2023, ben oltre il termine contrattuale autorizzato, l’appaltatore aveva completato soltanto il 12% delle opere.
Per questo è stato previsto un Accordo Transattivo (Accordo Bonario) tra GAIA e l'Appaltatore per la risoluzione del contratto.
Le opere oggetto del contratto sono state quindi solo parzialmente realizzate con emissione del CRE parziale in data 19/09/2024.
Per il completamento delle opere del Lotto 2 si rende adesso necessario prevedere una nuovo affidamento con la necessità per questo anche di un aggiornamento del progetto e dei prezziari, prima della nuova gara, dato il tempo trascorso dall'affidamento originario per il Lotto 2.
La mancata conclusione dell'intervento (Lotto II) entro il 31.12.2023, così come si era previsto nel PdI 20-23, non è quindi in alcun modo imputabile a GAIA ma a gravi inadempienze e ritardi da parte della ditta esecutrice. Si allega a supporto di ciò ampia evidenza documentale.
Si chiede pertanto ad AIT di prendere atto delle motivazioni espresse e di non applicare penalizzazioni per la mancata conclusione dell'intervento al 31.12.2023, per cause non imputabili a GAIA S.p.A. 
</t>
    </r>
  </si>
  <si>
    <t>18/05/2020 (Lotto I)
02/01/2023 (Consegna definitiva Lotto II)</t>
  </si>
  <si>
    <t>16/06/2020 (Lotto I)
15/03/2024 (Ultimazione lavori idraulici parziale Lotto II)</t>
  </si>
  <si>
    <t>06/05/2021 (Lotto I)
15/03/2024 (Ultimazione lavori idraulici parziale Lotto II)</t>
  </si>
  <si>
    <t>23/07/2021 (Lotto I)
19/09/2024 (CRE parziale Lotto II)</t>
  </si>
  <si>
    <t>Intervento suddiviso in due Lotti. Lotto I regolarmente realizzato e concluso. Lotto II parzialmente realizzato con la conseguenza della necessità di nuovo affidamento per la realizzazione delle opere non completate nell'ambito del primo affidamento.</t>
  </si>
  <si>
    <t>18/07/2018 (Lotto I)</t>
  </si>
  <si>
    <t>17/10/2018 (Lotto I)</t>
  </si>
  <si>
    <t>19/12/2018 (Lotto I)</t>
  </si>
  <si>
    <t xml:space="preserve">L'intervento era stato originarinariamente previsto attraverso 2 Lotti. Tuttavia, in fase di esecuzione del Lotto 2 si sono verificate delle criticità con la ditta esecutrice che hanno comportato la necessità di una diversa articolazione del progetto come meglio descritto di seguito.
LOTTO 1: I lavori del Lotto 1 sono stati parzialmente consegnati rispettivamente il 15/11/2017 e il 25/01/2018. In data 22/02/2018 è avvenuta la consegna definitiva. In data 18/07/2018 è avvenuto il completamento dei lavori idraulici ed in data 17/10/2018 il completamento finale con le opere di ripristino stradali. In data 26/11/2018 è avvenuta la presa in consegna per l'attivazione delle opere. Infine in data 19/12/2018 è stato rilasciato l'Atto unico di Collaudo. Il Lotto 1 è stato quindi regolarmente realizzato e concluso con emissione del relativo Collaudo.
LOTTO 2: I lavori del Lotto 2 sono stati affidati alla ditta "Giannini Giusto Strade S.r.l." e consegnati  in via d'Urgenza il 28/10/2019, nelle more del contratto del 26/11/2019. Tenuto conto delle tempistiche per l'esecuzione dei lavori idraulici, 191 gg da offerta tempo, oltre alla massima durata prevista per le sospensioni da CSA, 180 gg, e per i ripristini stradali, 21 gg, quindi di una durata complessiva di 392 gg, vista la consegna dei lavori del 28/10/2019 gli stessi si sarebbero dovuti concludere totalmente il 22/11/2020.
Tuttavia, in fase di esecusione ci sono state forti difficoltà della ditta appaltatrice nel rispettare il cronoprogramma previsto.
Per questo, in data 26/04/2021, il RUP, constatato il grave ritardo accumulato dalla ditta appaltatrice, al netto delle proroghe già concesse, diffidava l'Appaltatore per il completamento dei lavori annunciando in caso di inottemperanza la risoluzione del contratto.
In data 27/07/2021, constatato che l'Appaltatore disattendeva quanto sopra impartito si è quindi dato avvio alla risoluzione contrattuale.
In data 18/11/20021 si è dato atto della mediazione positiva con la risoluzione del contratto dal 15/06/2021 (si veda documento allegato "2021_11_18 - Verbale mediazione positiva.pdf")
I lavori inizialmente previsti dal Lotto 2 e affidati alla ditta "Giannini Giusto Strade S.r.l." sono stati quindi solo parzialmente realizzati e collaudati. Per questo, si è reso necessario un nuovo appalto per il completamento delle opere non realizzate.
LOTTO 3: Il lotto 3 nasce dall'esigenza di completare le opere del Lotto 2 che non sono state realizzate dalla ditta "Giannini Giusto Strade S.r.l." a seguito del contenzioso insorto e della risoluzione del contratto. I lavori del Lotto 3 sono stati affidati alla ditta "Due T Gestioni e Costruzioni S.r.l." e consegnati in via di Urgenza, nelle more del contratto del 29/03/2022, con verbale del 09/03/2022 all'interno del quale è stato disposto l'avvio dell'esecuzione dei lavori per il 14/03/2022. Tenuto conto della durata dei lavori idraulici prevista da contratto e CSA, 90 gg, oltre alla massima durata prevista per le sospensioni da CSA, 90 gg, e per i ripristini stradali, 20 gg, quindi di una durata complessiva di 210 gg, vista la consegna dei lavori per il 14/03/2022 gli stessi si sarebbero dovuti concludere totalmente il 09/10/2022.
Pertanto, al momento della predisposizione del PdI 20-23 aggiornato per il biennio '22-'23, approvato dal Consiglio Direttivo dell’Autorità Idrica Toscana con Deliberazione n. 4/2022 del 30 maggio 2022, la conclusione dell'intervento era stata prevista entro il 31.12.2023, in accordo alla durata sopra vista prevista da Contratto.
Tuttavia, in data 30/06/2022 i lavori sono stati sospesi per non interferire con la stagione Balneare, come richiesto dall'amministrazione comunale.
In data 16/09/2022 è stata impartita dalla DL la ripresa dei lavori; quindi con una sopsensione di 78 gg per non interferire con la stagione Balneare.
Tuttavia, in data 10/11/2022, il RUP, constatato che l'impresa aveva disatteso il riavvio dei lavori e in considerazione dei gravi ritardi dalla stessa accumulati ha Diffidato l'Appaltatore per l'ultimazione dei lavori con termine perntorio al 15/12/2022.
In data 01/09/2023, il RUP, constatato che l'Impresa aveva ulteriormente disatteso quanto impartito nella Diffida di cui sopra, ha inviato alla Ditta una Proposta di Accordo Transattivo indicando che in caso di mancata accettazione si sarebbe proceduto alla risoluzione del contratto. In data 21/03/2023 è stato quindi sottoscritto tra le parti l'Accordo Transattivo.
In data 01/09/2023, il RUP, constato che l'Appaltatore aveva disatteso anche quanto previstro nell'Accordo Trasattivo ha disposto l'applicazione delle penali e la risoluzione del Contratto.
Le opere del Lotto 3 previste per il completamento di quanto non già realizzato nel Lotto 2 sono state quindi solamente parzialmente realizzate. Per questo è stato necesario prevedere un nuovo Lotto (LOTTO 4) per il completamento di tutto quanto previsto in origine.
LOTTO 4: Come sopra visto il Lotto 4 nasce dall'esigenza del completamento delle opere del Lotto 2 non realizzate neppure nel successivo Lotto 3. Per l'affidamento del Lotto 4 è in corso di aggiornamento la progettazione con particolare riferimento ai prezzi, visto il tempo nel mentre trascorso dall'affidamento del Lotto 3.
Per quanto sopra visto, il mancato completamento dell'intervento al 31/12/2023, così come era stato previsto nel PdI 20-23 aggiornato per il biennio '22-'23 coerentemente al contratto, non è imputabile in alcun modo a GAIA ma a gravi idadempienze da parte della ditta esecutrice del Lotto 2 e del successivo Lotto 3.
In merito a quanto sopra si allega ampia documentazione a comprova di quanto dichiarato.
Si chiede pertanto ad AIT di prendere atto delle ampie motivazioni sopra espresse e di non applicare penalizzazioni per la mancata conclusione dell'intervento al 31.12.2023, per cause non imputabili a GAIA S.p.A. </t>
  </si>
  <si>
    <t xml:space="preserve">22/02/2018 (Lotto I consegna definitiva)
28/10/2019 (Lotto II)
14/03/2022 (Lotto III)
</t>
  </si>
  <si>
    <t>Lotto I regolarmente cncluso. Lotto II e III solo parzialmente conclusi. Necessario ulteriore Lotto IV per le parti del Lotto II e III che non sono state concluse a seguito della risoluzione dei contratti relativi.</t>
  </si>
  <si>
    <t>Si allega dichiarazione di regolare esecuzione e funzionalità</t>
  </si>
  <si>
    <t>Per l'intervento sono stati realizzati negli anni passati alcuni primi lavori urgenti di messa in sicurezza. Tuttavia, per il completamento dovrà essere rivista la sistemazione delle opere di presa e dei filtri sui quali si era intervenuti inizialmente per la prima messa in sicurezza. Nel corso del 2023 sono stati svolti dal Servizio Acquedotto di zona, a cui risulta fino ad oggi assegnata la realizzazione dell'intervento, alcuni approfondimenti per le lavorazioni idrauliche, civili e per i filtri, incluso il collegamento della condotta De 110 tra il pozzetto case popolari e la zona delle sorgenti; tali approfondimenti hanno evidenziato la necessità di opere di maggiore complessità, rispetto a quanto inizialmente valutato.
L'intervento non è risultato quindi eseguibile con gli strumenti attuali in possesso del Servizio Acquedotto, rendendo necessario prevedere un contratto ad hoc di manutenzione impianti per la sua esecuzione o alternativamente il trasferimento ai Servizi Ingegneria. La mancata esecuzione a tutto il 31.12.2023 è stata quindi principalmente dovuta alle nuove evidenze emerse, a seguito degli approfondimenti svolti, e all'incompatibilità di questi fabbisogni emergenti con gli strumenti contrattuali in possesso dei Servizi Operativi di zona e alla necessità una maggiore tempistica per organizzarsi in merito. Per tutto quanto sopra si conferma ad AIT la penale proposta in quanto con una migliore organizzazione si sarebbe potuto o realizzare o meglio programmare l'intervento in oggetto.</t>
  </si>
  <si>
    <t>Intervento non eseguibile con strumenti attuali in possesso del Servizio, da attendere contratto ad hoc di manutenzione impianti o trasferire a Ingegneria. La mancata realizzazioe al 31.12.2023 è stata quindi principalmente legata a questioni di carattere organizzativo di GAIA, per cui si conferma ad AIT la penale proposta.</t>
  </si>
  <si>
    <t>La IDCOMM 853 "Lavori di ripristino funzionale e di tenuta idraulica di alcuni serbatoi presenti nell’area della Lunigiana particolarmente lesionati e ammalorati" era stata inizialmente pensata nel PdI 20-23 come un progetto a se stante e ben circoscitto che avrebbe dovuto riguardare un numero ristretto e ben definito di serbatoi, particolarmente ammalorati. Infatti, nel PdI 20-23 aggiornato per il biennio 22-23, approvato dal Consiglio Direttivo dell’Autorità Idrica Toscana con Deliberazione n. 4/2022 del 30 maggio 2022, per l'interveto era stato previsto, con riferimento ai soli serbatoi iniziali, un costo totale di 215.246,31 €. Nel corso del 2022 e 2023 si è invece deciso di intervenire su un numero maggiore di serbatoi, rispetto a quelli inizialmente previsti, trattando la commessa più come contenitore che come progetto specifico. Al 31.12.2023 tutti i serbatoi iniziamente previsti e parte dei nuovi inseriti nel progetto sono stati completati ma l'inserimento dei nuovi accumoli da risanare nel progetto, ancora da ultimare, ha portato ad indicare al 31/12/2023 per la commessa lo stato "In corso" oltreché ad aumentare il costo previsionale totale, in ragione dei nuovi risanamenti inizialmente non contemplati. Si osserva infatti che al 31.12.2023 il costo a consuntivo è stato pari a 330.497,68 €, ovvero, maggiore dei 215.246,31 € programmati nell'aggiornemtno del PdI 20-23, in conseguenza del completamento di tutti serbatoi iniziali ma con però l'aggiunta dell'inserimento dei nuovi accumuli nel progetto. Al 31.12.2024 per i nuovi serbatoi inizialmente non previsti e inseriti solamente in seguito e in corso d'opera nella commessa resta unicamente da fare il Serbatoio BARBARASCO. Completato tale intervento si è concordato con il responsabile dell'intervento di chiudere la commessa e per i nuovi eventuali serbatoi che emergeranno di attivare nel caso una nuova commessa Lotto II, anche in ragione dell'inquadramento della commessa 853, qui in parola, come "A progetto" nel PdI e delle conseguenti difficoltà di corretta comunicazione e "racconto" verso AIT. Per quanto sopra, si chiede ad AIT di prenedere atto che quanto inizialmente previsto è stato realizzato entro il 31.12.2023 e che l'indicazione "In corso" al 31.12.2023 è stata dovuta unicamente alla variante in corso d'opera per il maggior numero di serbatoi inseriti nel progetto, non applicando per questo penali in merito.</t>
  </si>
  <si>
    <t>La realizzazione dell'intervento era stata richiesta dall'Amministrazione del Comune di Borgo a Mozzano che avrebbe dovuto compartecipare alla spesa.
Nello spirito della massima collaborazione e ascolto verso i fabbisogni e le esigenze delle piccole comunità, GAIA aveva quindi inserito l'intervento in programmazione, pur nelle more della Convezione che si sarebbe dovuta formalizzare.
Dopo la predisposizione e approvazione del PdI 20-23, aggiornato per il biennio '22-'23, il comune di Borgo a Mozzano ha manifestato l'impossibilità di compartecipare alla spesa richiedendo a GAIA la realizzazione dell'intervento a totale carico dalla sua Tariffa.
Per questo, visto che l'intervento non riveste per il Gestore carattere di urgenza ed essendo venuta a meno la Convenzione e compartecipazione paventata dal Comune, GAIA, nel massimo delle buone intenzioni, ha comunque mantenuto l'intervento nel PdI ma rallentato la sua previsione di esecuzione, tant'è che nel nuovo PdI 24-29 l'intervento è stato riprogrammato al momento nell'annualità 2026.
Pertanto, la mancata realizzazione dell'intervento al 31.12.2023 è sostanzialmente dovuta al mancato accordo di compartecipazione con il Comune e alla decisione di GAIA di rimandare l'esecuzione in considerazione che per il Gestore l'intervento ha un bassissimo carattere di urgenza.
Si chiede pertanto ad AIT di prendere atto delle motivazioni espresse e di non applicare penalizzazioni per la mancata conclusione dell'intervento al 31.12.2023, a causa della mancata compartecipazione del comune di Borgo a Mozzano.</t>
  </si>
  <si>
    <t xml:space="preserve">I lavori sono stati consegnati in via di Urgenza il 10/06/2021, nelle more della stipula del contratto del 03/01/2023.
Da VCLU i lavori si sarebbero dovuti concludere in 100 gg, ovvero entro il 18/09/2021.
Al 30.06.2023 la quasi totalità delle opere previste erano state realizzate e in funzione e restava unicamente da fare il rifacimento del mixer del dissabbiatore 2.
Al 30.09.2023 il mixer era stato smontato dalla ditta e portato nella loro officina per gli interventi di ripristino necessari.
Il mixer è stato riportato in impianto solamente verso la fine del 2023 ma a tutt'oggi non ancora installato.
Infatti, il dissabbiatore 2 è attualmente fuori servizio a causa di una serie di imprevisti emersi in fase di esecuzione dei lavori e che riguradanto diverse sezione del potabilizzatore del Cartaro.
Per tali imprevisti è stata prevista nel PdI 24-24 la nuova IDCOMM 1068 "Revamping e potenziamento impianto di potabilizzazione Cartaro, nell'ambito della razionalizzazione dei sistemi acquedottistici del Master Plan Acquedotto Costa Apuo-Versiliese" allo scopo di un intervento più ampio e organico per l'intera complessità del potabilizzatore Cartaro.
Si ritiene quindi preferibile non procedere con l'installazione del Mixer per preservare lo stesso nelle more dei lavori ancora da eseguire, che convergeranno nella commessa unica di ristrutturazione dell'impianto del Cartaro (Nuova IDCOMM 1068).
Pertanto, la mancata conclusione dell'intervento al 31.12.2023 è stata dovuta in ampia parte a grandi ritardi della ditta esecutrice ma anche a imprevisti emersi solo in corso di esecuzione dei lavori che hanno comportato la necessità di prevedere per il Cartaro un nuovo e più ampio intervento, ovvero la IDCOMM 1068 del Nuovo PdI 24-29.
Si chiede pertanto ad AIT di prendere atto delle motivazioni espresse e di non applicare penalizzazioni per la mancata conclusione dell'intervento al 31.12.2023, per cause non imputabili a GAIA S.p.A. ma a ritardi da parte della ditta esecutrice e agli imprevisti emersi in fase di esecuzione.
</t>
  </si>
  <si>
    <t xml:space="preserve">I lavori sono stati consegnati in via di Urgenza il 27/10/2021, nelle more della stipula del contratto del 03/01/2023. Da VCLU i lavori si sarebbero dovuti concludere in 90 gg, ovvero entro il 27/10/2021. Tuttavia, in corso di esecuzione dei lavori ci sono stati forti ritardi da parte della ditta appaltatrice. I lavori risultano ad oggi conclusi con  ultimo SAL emesso nel 2024.
Si chiede pertanto ad AIT di prendere atto delle motivazioni espresse e di non applicare penalizzazioni per la mancata conclusione dell'intervento al 31.12.2023, per cause non imputabili a GAIA S.p.A. ma a ritardi da parte della ditta esecutrice.
</t>
  </si>
  <si>
    <t>L'intervento principale sull'estrattore è concluso e in funzione dal 2020 ma non ancora collaudato a causa di alcune criticità per il funzionamento ottimale del sistema di estrazione. Resterebbe da liquidare parte del contratto a seguito del collaudo per il quale è in tuttavia in corso un contenzioso con l'appaltatore che dovrà essere concluso per l'emissione del CRE. Al 31.12.2024 è stata vinta la causa da GAIA ma la ditta ha fatto ricorso e attualmente si è in attesa degli sviluppi del caso.</t>
  </si>
  <si>
    <t>In fase di avvio del'intervento è emerso che il sollevamento è risultato posizionato in area privata e non pubblica. A seguito di ciò, sono tutt'ora in corso approfondimenti tecnici e legali circa la gestione delle infrastrutture fognarie a servizio dell'area.
Si chiede pertanto ad AIT di prendere atto che la mancata conclusione dell'intervento al 31.12.2023 è stata impedita dalla mancata disponibilità dell'area, cosa che non era stato possibile accertare al momento della riprogrammazione del PdI 23-23 per il biennio '22-'23. Si chiede pertanto di non applicare penalizzazioni in merito alla mancata conclusione al 31.12.2023.</t>
  </si>
  <si>
    <t>Si ricorda come l'intervento iniziale sia stato nel tempo trasformato. Il luogo dell'inserimento del sistema di grigliatura si è preferito installare nuove pompe trituratrici prevedendo al contempo anche una diminuzione della potenza installata, con dismissione dell'attuale cabina elettrica, ai fini di una maggiore efficenza energetica. Si passerà da circa 250 Kw impegnati a 70 Kw dismettendo il gruppo elettrogeno presente, con grandi benefici in termini di consumi di energia e sostenibilità ambientale.
Al 31.12.2023 sono state concluse tutte le opere principali di competenza di GAIA (Acquisto e installazione nuove pompe (Ditta F.lli Sala), posa in opera nuove cassette e cavo di alimentazione) e per l'ultimazione dell'intervento restava unicamente da fare la dismissione della cabina elettrica e lo spostamento e il montaggio del nuovo contatore da parte di ENEL che però è stata in forte ritardo.
Al 31.12.2024 permane ancora la problematica relativa all' ENEL che non è ancora intervenuta. In particolare c'è bisogno di una servitù per l'eliminazione della cabina, di  proprietà della Viareggio Patrimonio che è in fallimento. Il Comune si sta occupando delle pratiche per poter procedere alla dismissione. Appena dismessa la cabina e liberati gli spazi si provvederà al completamento dell'intervento.
Si chiede pertanto ad AIT di prendere atto delle motivazioni espresse e di non applicare penalizzazioni per la mancata conclusione dell'intervento al 31.12.2023, per cause non imputabili a GAIA S.p.A. ma al grave ritardo di ENEL.</t>
  </si>
  <si>
    <t>Al 31.12.2023 la sostituzione delle pompe prevista nella commessa era stata ultimata. Tuttavia visto il permanere di criticità e disservizi risulta necessario programmare un intervento più organico sull'infrastruttura fognaria connessa al sollevamento di Via Roma per il quale sarà necessario attivare nuova specifica commessa d'investimento.
Si chiede pertanto ad AIT di prendere atto che in corso d'opera sono emerse criticità inizialmente non prevedibili che hanno comportato la necessità di una rivalutazione dell'intervento da realizzarsi, non applicando per questo penalizzazioni.</t>
  </si>
  <si>
    <t>A seguito di approfondimenti interni e test specifici di funzionamento dei quadri di progetto, condotti già a partire dal 2023 e in parte ancora in corso, è stato necessario rivedere le previsioni iniziali anche per quel che riguarda le modalità di realizzazione e affidamento dei lavori che hanno comportato un ritardo rispetto a quanto inizialmente previsto, ma con maggiori risultati e benefici attesi per l'intervento.
Si chiede pertanto ad AIT di prendere atto degli imprevisti, emersi in corso di avvio dell'intervento, non applicando pernalizzazioni in merito.</t>
  </si>
  <si>
    <t>Viste le controdeduzioni del gestore si propone di non applicare penale da controllo a progetto</t>
  </si>
  <si>
    <t>PdI 2022-23</t>
  </si>
  <si>
    <t>Proposta penali da AIT al gestore prot. AIT 4140/2025</t>
  </si>
  <si>
    <t>Risposte/Controdeduzioni gestore prot. AIT 5166/2025</t>
  </si>
  <si>
    <t>Proposta penali al DG AIT</t>
  </si>
  <si>
    <t>Proposta penale al DG
(€)</t>
  </si>
  <si>
    <t>Osservazioni AIT post risposte gestore</t>
  </si>
  <si>
    <t>Si conferma la penale - le motivazioni di mancata conclusione dell'intervento non possono essere considerate come cause di forza maggiore</t>
  </si>
  <si>
    <t xml:space="preserve">Penale da ogglighi di comunicazione (2023) </t>
  </si>
  <si>
    <t>Limite quadriennio su penale da controllo a progetto</t>
  </si>
  <si>
    <t xml:space="preserve">Calcolo penale pre-controdeduzioni del gestore (prot. AIT 4140/2025) (€) </t>
  </si>
  <si>
    <t>Proposta AIT al DG (€)</t>
  </si>
  <si>
    <t>PdI 2020-21 (€)</t>
  </si>
  <si>
    <t>PdI 2022-23 (€)</t>
  </si>
  <si>
    <t>Limite 5% importo medio annuo da PdI</t>
  </si>
  <si>
    <t>Rispetto limite 2% del VRG da DT (SI/NO)</t>
  </si>
  <si>
    <t>Rispetto limite 5% importo medio annuo da PdI (SI/NO)</t>
  </si>
  <si>
    <t>Penale ARERA RQTI (2023)</t>
  </si>
  <si>
    <t>Penale ARERA RQSII (2023)</t>
  </si>
  <si>
    <t>Penale da controllo a progetto (2023)</t>
  </si>
  <si>
    <t>Penale totale 2023</t>
  </si>
  <si>
    <t>Limite 2% VRG (2023)</t>
  </si>
  <si>
    <t>SI</t>
  </si>
  <si>
    <r>
      <t>Controllo</t>
    </r>
    <r>
      <rPr>
        <b/>
        <sz val="9"/>
        <color theme="1"/>
        <rFont val="Calibri (Corpo)"/>
      </rPr>
      <t>_</t>
    </r>
    <r>
      <rPr>
        <b/>
        <sz val="9"/>
        <color theme="1"/>
        <rFont val="Calibri"/>
        <family val="2"/>
        <scheme val="minor"/>
      </rPr>
      <t>a</t>
    </r>
    <r>
      <rPr>
        <b/>
        <sz val="9"/>
        <color theme="1"/>
        <rFont val="Calibri (Corpo)"/>
      </rPr>
      <t>_</t>
    </r>
    <r>
      <rPr>
        <b/>
        <sz val="9"/>
        <color theme="1"/>
        <rFont val="Calibri"/>
        <family val="2"/>
        <scheme val="minor"/>
      </rPr>
      <t>progetto</t>
    </r>
  </si>
  <si>
    <t>Descrizione ID COMM</t>
  </si>
  <si>
    <t>Installazione contatori all'utenza a completamento della copertura dei misuratori Area di gestione</t>
  </si>
  <si>
    <t>Distrettualizzazione e ottimizzazione delle reti a causa dell'alto livello di perdite lungo le reti di distribuzione Area di gestione</t>
  </si>
  <si>
    <t>Installazione di impianti di misura e telecontrollo a copertura del sistema di misura nelle infrastrutture di acquedotto, fognatura e depurazione Area di gestione</t>
  </si>
  <si>
    <t>Manutenzione straordinaria e sostituzione impianti di fognatura a causa delle inadeguatezza delle infrastrutture Area di gestione</t>
  </si>
  <si>
    <t>Adeguamento sedi o immobili di utilizzo della Azienda</t>
  </si>
  <si>
    <t>Adeguamento e efficientamento del modello di gestione e certificazione</t>
  </si>
  <si>
    <t>Manutenzione straordinaria e sotituzione delle condotte di adduzione a causa dell'alto livello di perdite Lunigiana</t>
  </si>
  <si>
    <t>Manutenzione straordinaria e sostituzione impianti di acquedotto a causa a causa delle inadeguate condizioni fisiche delle opere civili Lunigiana</t>
  </si>
  <si>
    <t>Manutenzione straordinaria e sostituzione delle condotte di distribuzione a causa delle inadeguate condizioni fisiche Lunigiana</t>
  </si>
  <si>
    <t>Manutenzione straordinaria e sostituzione impianti di depurazione a causa delle inadeguatezza delle apparecchiature Zona Interna</t>
  </si>
  <si>
    <t>Manutenzione straordinaria e sostituzione delle condotte fognarie a causa delle inadeguate condizioni fisiche Lunigiana</t>
  </si>
  <si>
    <t>Potenziamento sistemi acquedottistici a causa dell'insufficienza delle fonti a garantire la sicurezza dell'approvvigionamento Mediavalle</t>
  </si>
  <si>
    <t>Interventi di estensione del servizio di fornitura di acqua potabile Area di gestione</t>
  </si>
  <si>
    <t>Estensione servizio di depurazione  a causa dell'assenza di raccolta e collettamento Zona Interna</t>
  </si>
  <si>
    <t>Potenziamento sistemi acquedottistici a causa dell'insufficienza delle fonti a garantire la sicurezza dell'approvvigionamento Garfagnana</t>
  </si>
  <si>
    <t>Manutenzione straordinaria e sostituzione delle condotte di distribuzione a causa delle inadeguate condizioni fisiche Garfagnana</t>
  </si>
  <si>
    <t>Manutenzione straordinaria e sotituzione delle condotte di adduzione a causa dell'alto livello di perdite Garfagnana</t>
  </si>
  <si>
    <t xml:space="preserve">Realizzazione dei collettamenti al nuovo impianto di depurazione di Barga ( Loc. Chitarrino) degli scarichi di PEEP Chitarrino, Fornaci di barga, Mologno e San Bernardino                                                           </t>
  </si>
  <si>
    <t xml:space="preserve">Costruzione nuovo impianto di depurazione di Barga ( Loc. Chitarrino) previsto per gli obblighi di estensione del servizio di depurazione per agglomerati magg 2000 AE a causa dell'assenza di trattamenti </t>
  </si>
  <si>
    <t>Manutenzione straordinaria e sostituzione delle condotte fognarie a causa delle inadeguate condizioni fisiche Zona Interna</t>
  </si>
  <si>
    <t>Manutenzione straordinaria e sotituzione delle condotte di adduzione a causa dell'alto livello di perdite Mediavalle</t>
  </si>
  <si>
    <t>Manutenzione straordinaria e sostituzione delle condotte di distribuzione a causa delle inadeguate condizioni fisiche Litorale Apuo- Versiliese</t>
  </si>
  <si>
    <t>Potenziamento sistemi acquedottistici a causa dell'insufficienza delle fonti a garantire la sicurezza dell'approvvigionamento Litorale Apuo- Versiliese</t>
  </si>
  <si>
    <t>Manutenzione straordinaria e sostituzione impianti di depurazione a causa delle inadeguatezza delle apparecchiature Litorale Apuo- Versiliese</t>
  </si>
  <si>
    <t>Manutenzione straordinaria e sostituzione impianti di depurazione a causa delle inadeguate condizioni fisiche delle opere civili Litorale Apuo- Versiliese</t>
  </si>
  <si>
    <t>Manutenzione straordinaria e sostituzione delle condotte fognarie a causa delle inadeguate condizioni fisiche Litorale Apuo- Versiliese</t>
  </si>
  <si>
    <t>Estensione servizio di depurazione per agglomerati min 2000 AE a causa dell'assenza di raccolta e collettamento secondo AdP Zona Interna</t>
  </si>
  <si>
    <t>Potenziamento sistemi acquedottistici a causa dell'inadeguatezza della qualità delle fonti di approvvigionamento Litorale Apuo- Versiliese</t>
  </si>
  <si>
    <t>Manutenzione straordinaria e sostituzione impianti di acquedotto a causa dell'insufficienza delle fonti a garantire la sicurezza dell'approvvigionamento Litorale Apuo- Versiliese</t>
  </si>
  <si>
    <t>Estensione servizio di depurazione per agglomerati min/magg 2000 AE a causa dell'assenza di trattamenti secondo AdP Litorale Apuano</t>
  </si>
  <si>
    <t>Manutenzione straordinaria e sostituzione impianti di acquedotto a causa a causa delle inadeguate condizioni fisiche delle apparecchiature Garfagnana</t>
  </si>
  <si>
    <t>Manutenzione straordinaria e sostituzione impianti di acquedotto a causa a causa delle inadeguate condizioni fisiche delle apparecchiature Area Pistoiese</t>
  </si>
  <si>
    <t>Manutenzione straordinaria e sotituzione delle condotte di adduzione a causa dell'alto livello di perdite Area Pistoiese</t>
  </si>
  <si>
    <t>Estensione servizio di depurazione per agglomerati min/magg 2000 AE a causa dell'assenza di trattamenti secondo AdP Zona Interna</t>
  </si>
  <si>
    <t>Potenziamento sistemi acquedottistici a causa dell'insufficienza delle fonti a garantire la sicurezza dell'approvvigionamento Lunigiana</t>
  </si>
  <si>
    <t>Estensione servizio di depurazione  Litorale Zona interna</t>
  </si>
  <si>
    <t>Manutenzione straordinaria e sostituzione impianti di depurazione a causa delle inadeguate condizioni fisiche delle opere civili Zona Interna</t>
  </si>
  <si>
    <t>Potenziamento sistemi acquedottistici a causa dell'inadeguatezza della qualità delle fonti di approvvigionamento superficiali Zona Interna</t>
  </si>
  <si>
    <t>Manutenzione straordinaria e sostituzione impianti di acquedotto a causa a causa delle inadeguate condizioni fisiche delle opere meccaniche ed elettromeccaniche Zona interna</t>
  </si>
  <si>
    <t>Realizzazione di un sistema di telegestione integrato su impianti di depurazione</t>
  </si>
  <si>
    <t>Manutenzione straordinaria e sostituzione impianti di acquedotto a causa a causa delle inadeguate condizioni fisiche delle opere meccaniche ed elettromeccaniche Litorale Apuo- Versiliese</t>
  </si>
  <si>
    <t>Interventi di regolazione della pressione di rete per garantire l'erogazione</t>
  </si>
  <si>
    <t>Manutenzione straordinaria e sostituzione impianti di acquedotto a causa a causa delle inadeguate condizioni fisiche delle opere civili Litorale Apuo- Versiliese</t>
  </si>
  <si>
    <t>Manutenzione straordinaria e sotituzione delle condotte di adduzione a causa dell'alto livello di perdite Litorale Apuo- Versiliese</t>
  </si>
  <si>
    <t>Manutenzione straordinaria e sostituzione impianti di acquedotto a causa a causa delle inadeguate condizioni fisiche delle apparecchiature Litorale Apuo- Versiliese</t>
  </si>
  <si>
    <t>Manutenzione straordinaria e sostituzione impianti di fognatura a causa delle inadeguatezza delle apparecchiature Litorale Apuo- Versiliese</t>
  </si>
  <si>
    <t>Manutenzione straordinaria e sostituzione delle condotte di distribuzione a causa delle inadeguate condizioni fisiche Mediavalle</t>
  </si>
  <si>
    <t>Manutenzione straordinaria e sostituzione impianti di acquedotto a causa a causa delle inadeguate condizioni fisiche delle opere civili Mediavalle e Pistoiese</t>
  </si>
  <si>
    <t>Potenziamento sistemi acquedottistici a causa dell'insufficienza delle fonti a garantire la sicurezza dell'approvvigionamento Area Pistoiese</t>
  </si>
  <si>
    <t>Manutenzione straordinaria e sostituzione impianti di acquedotto a causa a causa delle inadeguate condizioni fisiche delle apparecchiature Lunigiana</t>
  </si>
  <si>
    <t>Interventi di adeguamento della sicurezza delle condizioni di lavoro Litorale Apuo-Versiliese</t>
  </si>
  <si>
    <t>eliminazione scarico libero mediante realizzazione impianto di sollevamento e tubazione premente</t>
  </si>
  <si>
    <t>Estensione servizio di depurazione  a causa dell'assenza di raccolta e collettamento Litorale Apuo- Versiliese</t>
  </si>
  <si>
    <t>Dismissione del depuratore Villetta Bacciano mediante la realizzazione di un nuovo impianto di sollevamento e il collettamento al depuratore Villetta De Cian. Potenziamento e revamping dell'impianto di depurazione Villetta De Cian.</t>
  </si>
  <si>
    <t>Verifiche funzionali su reti di fognatura nera; monitoraggio, videoispezioni, copertura e corretto allacciamento, interconnessioni</t>
  </si>
  <si>
    <t>Piano strategico per la gestione dei fanghi di depurazione</t>
  </si>
  <si>
    <t>Manutenzione straordinaria e sotituzione delle condotte di distribuzione a causa dell'alto livello di perdite Area Pistoiese</t>
  </si>
  <si>
    <t>Manutenzione straordinaria e sostituzione impianti di acquedotto a causa delle inadeguate condizioni fisiche delle opere meccaniche ed elettromeccaniche Zona Montana</t>
  </si>
  <si>
    <t>Manutenzione straordinaria e sostituzione impianti di depurazione a causa della inadeguatezza delle apparecchiature Zona Interna del Litorale Apuo-Versiliese</t>
  </si>
  <si>
    <t>Manutenzione straordinaria e sostituzione impianti di fognatura a causa delle inadeguatezza delle apparecchiature Zona Interna</t>
  </si>
  <si>
    <t>Razionalizzazione degli impianti di trattamento a causa della estrema frammentazione del servizio di depurazione Zona Montana</t>
  </si>
  <si>
    <t>Razionalizzazione degli impianti di trattamento a causa della estrema frammentazione del servizio di depurazione Litorale Apuo- Versiliese</t>
  </si>
  <si>
    <t>Intervento non soggetto a penali - Non prevista conclusione al 31/12/23 da PdI22-23</t>
  </si>
  <si>
    <t>Intervento annullato - Nessuna richiesta AIT al gestore</t>
  </si>
  <si>
    <t>Intervento in esercizio - Nessuna richiesta AIT al gestore</t>
  </si>
  <si>
    <t>Documentazione attestante la conclusione al 31/12/23 trasmessa dal gestore</t>
  </si>
  <si>
    <t>Documentazione attestante la conclusione al 31/12/23 trasmessa dal gestore seppure non richiesta</t>
  </si>
  <si>
    <t>Stante le motivazioni contenute nella Delibera GRT n. 1568 del 18/12/2023 che ha concesso la proroga per la conclusione degli interventi dell'Accmin2000, si propone di non penalizzare per la mancata conclusione entro il 2023</t>
  </si>
  <si>
    <t>Commessa di gestione di forniture e installazioni di misuratori di portata a servizio degli impianti di depurazione - Commessa generica priva di scadenza</t>
  </si>
  <si>
    <t>Si prende atto delle controdeduzioni del gestore di conclusione dell'intervento originariamente pianificato nel PdI22-23 al 31/12/23</t>
  </si>
  <si>
    <t>Importo penale confermato dal gestore</t>
  </si>
  <si>
    <t>PENALE comunicata al gestore da AIT
(€)</t>
  </si>
  <si>
    <t>Riscontro GESTORE</t>
  </si>
  <si>
    <t>Descrizione INTERVENTO</t>
  </si>
  <si>
    <t>Verifiche limiti di penalità ex art. 17 D.T.</t>
  </si>
  <si>
    <r>
      <t xml:space="preserve">Limite su penale complessiva
</t>
    </r>
    <r>
      <rPr>
        <b/>
        <sz val="11"/>
        <color theme="1"/>
        <rFont val="Calibri"/>
        <family val="2"/>
        <scheme val="minor"/>
      </rPr>
      <t>2023</t>
    </r>
  </si>
  <si>
    <r>
      <t xml:space="preserve">Si conferma la penale - le motivazioni di mancata conclusione dell'intervento non possono essere considerate come cause di forza maggiore. </t>
    </r>
    <r>
      <rPr>
        <sz val="10"/>
        <color rgb="FFFF0000"/>
        <rFont val="Arial Narrow"/>
        <family val="2"/>
      </rPr>
      <t>Con propria nota prot. 15890/2022 AIT ha comunicato a GAIA il nulla osta a procedere con l'esproprio per poi poter avviare la CDS; a febbraio 2023 GAIA ha rinviato al Comune per l'acquisizione dell'area.</t>
    </r>
  </si>
  <si>
    <r>
      <t xml:space="preserve">Si conferma la penale - le motivazioni di mancata conclusione dell'intervento non possono essere considerate come cause di forza maggiore. </t>
    </r>
    <r>
      <rPr>
        <sz val="10"/>
        <color rgb="FFFF0000"/>
        <rFont val="Arial Narrow"/>
        <family val="2"/>
      </rPr>
      <t>Con propria nota prot. 18173/2022 AIT ha comunicato a GAIA il nulla osta a procedere con l'esproprio per poi poter avviare la CDS; a febbraio 2023 GAIA ha rinviato al Comune per l'acquisizione dell'area.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</si>
</sst>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 #,##0.00_-;_-[$€]\ * &quot;-&quot;??_-;_-@_-"/>
    <numFmt numFmtId="165" formatCode="#,##0;\-\ #,##0;\-"/>
    <numFmt numFmtId="166" formatCode="_-[$€-2]\ * #,##0.00_-;\-[$€-2]\ * #,##0.00_-;_-[$€-2]\ * &quot;-&quot;??_-"/>
    <numFmt numFmtId="167" formatCode="dd/mm/yy"/>
  </numFmts>
  <fonts count="27">
    <font>
      <sz val="11"/>
      <color theme="1"/>
      <name val="Calibri"/>
      <family val="2"/>
      <scheme val="minor"/>
    </font>
    <font>
      <sz val="11"/>
      <color theme="1"/>
      <name val="Calibri"/>
      <family val="2"/>
      <scheme val="minor"/>
    </font>
    <font>
      <u/>
      <sz val="11"/>
      <color theme="10"/>
      <name val="Calibri"/>
      <family val="2"/>
      <scheme val="minor"/>
    </font>
    <font>
      <sz val="9"/>
      <name val="Calibri"/>
      <family val="2"/>
    </font>
    <font>
      <sz val="10"/>
      <name val="Arial Narrow"/>
      <family val="2"/>
    </font>
    <font>
      <sz val="10"/>
      <color theme="1"/>
      <name val="Arial Narrow"/>
      <family val="2"/>
    </font>
    <font>
      <b/>
      <sz val="10"/>
      <name val="Arial Narrow"/>
      <family val="2"/>
    </font>
    <font>
      <b/>
      <sz val="11"/>
      <color rgb="FF3F3F3F"/>
      <name val="Calibri"/>
      <family val="2"/>
      <scheme val="minor"/>
    </font>
    <font>
      <b/>
      <sz val="10"/>
      <color theme="1"/>
      <name val="Arial Narrow"/>
      <family val="2"/>
    </font>
    <font>
      <b/>
      <sz val="9"/>
      <name val="Arial Narrow"/>
      <family val="2"/>
    </font>
    <font>
      <b/>
      <sz val="10"/>
      <color theme="0"/>
      <name val="Arial Narrow"/>
      <family val="2"/>
    </font>
    <font>
      <sz val="10"/>
      <color theme="0"/>
      <name val="Arial Narrow"/>
      <family val="2"/>
    </font>
    <font>
      <b/>
      <sz val="12"/>
      <color theme="1"/>
      <name val="Calibri"/>
      <family val="2"/>
      <scheme val="minor"/>
    </font>
    <font>
      <sz val="9"/>
      <color indexed="81"/>
      <name val="Tahoma"/>
      <family val="2"/>
    </font>
    <font>
      <b/>
      <sz val="9"/>
      <color indexed="81"/>
      <name val="Tahoma"/>
      <family val="2"/>
    </font>
    <font>
      <sz val="12"/>
      <name val="Arial Black"/>
      <family val="2"/>
    </font>
    <font>
      <i/>
      <sz val="10"/>
      <color rgb="FF0070C0"/>
      <name val="Arial Narrow"/>
      <family val="2"/>
    </font>
    <font>
      <i/>
      <sz val="10"/>
      <name val="Arial Narrow"/>
      <family val="2"/>
    </font>
    <font>
      <b/>
      <u/>
      <sz val="10"/>
      <color rgb="FFC00000"/>
      <name val="Arial Narrow"/>
      <family val="2"/>
    </font>
    <font>
      <b/>
      <sz val="11"/>
      <color theme="1"/>
      <name val="Calibri"/>
      <family val="2"/>
      <scheme val="minor"/>
    </font>
    <font>
      <b/>
      <sz val="11"/>
      <name val="Calibri"/>
      <family val="2"/>
      <scheme val="minor"/>
    </font>
    <font>
      <b/>
      <sz val="9"/>
      <color theme="1"/>
      <name val="Arial Narrow"/>
      <family val="2"/>
    </font>
    <font>
      <sz val="11"/>
      <name val="Calibri"/>
      <family val="2"/>
      <scheme val="minor"/>
    </font>
    <font>
      <sz val="8"/>
      <name val="Calibri"/>
      <family val="2"/>
      <scheme val="minor"/>
    </font>
    <font>
      <b/>
      <sz val="9"/>
      <color theme="1"/>
      <name val="Calibri"/>
      <family val="2"/>
      <scheme val="minor"/>
    </font>
    <font>
      <b/>
      <sz val="9"/>
      <color theme="1"/>
      <name val="Calibri (Corpo)"/>
    </font>
    <font>
      <sz val="10"/>
      <color rgb="FFFF0000"/>
      <name val="Arial Narrow"/>
      <family val="2"/>
    </font>
  </fonts>
  <fills count="14">
    <fill>
      <patternFill patternType="none"/>
    </fill>
    <fill>
      <patternFill patternType="gray125"/>
    </fill>
    <fill>
      <patternFill patternType="solid">
        <fgColor indexed="26"/>
        <bgColor indexed="64"/>
      </patternFill>
    </fill>
    <fill>
      <patternFill patternType="solid">
        <fgColor theme="0" tint="-0.14999847407452621"/>
        <bgColor indexed="64"/>
      </patternFill>
    </fill>
    <fill>
      <patternFill patternType="solid">
        <fgColor rgb="FFF2F2F2"/>
      </patternFill>
    </fill>
    <fill>
      <patternFill patternType="solid">
        <fgColor rgb="FFFFFFCC"/>
      </patternFill>
    </fill>
    <fill>
      <patternFill patternType="solid">
        <fgColor theme="7"/>
        <bgColor indexed="64"/>
      </patternFill>
    </fill>
    <fill>
      <patternFill patternType="solid">
        <fgColor rgb="FFFF000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indexed="56"/>
      </left>
      <right style="thin">
        <color indexed="64"/>
      </right>
      <top style="thin">
        <color indexed="64"/>
      </top>
      <bottom style="dotted">
        <color indexed="56"/>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164" fontId="2" fillId="0" borderId="0" applyNumberFormat="0" applyFill="0" applyBorder="0" applyAlignment="0" applyProtection="0"/>
    <xf numFmtId="165" fontId="3" fillId="2" borderId="2" applyFont="0" applyFill="0" applyBorder="0" applyAlignment="0" applyProtection="0">
      <alignment horizontal="right" vertical="center"/>
      <protection locked="0"/>
    </xf>
    <xf numFmtId="164" fontId="1" fillId="0" borderId="0"/>
    <xf numFmtId="166" fontId="1" fillId="0" borderId="0"/>
    <xf numFmtId="164" fontId="1" fillId="0" borderId="0"/>
    <xf numFmtId="43" fontId="1" fillId="0" borderId="0" applyFont="0" applyFill="0" applyBorder="0" applyAlignment="0" applyProtection="0"/>
    <xf numFmtId="0" fontId="7" fillId="4" borderId="3" applyNumberFormat="0" applyAlignment="0" applyProtection="0"/>
    <xf numFmtId="0" fontId="1" fillId="5" borderId="4" applyNumberFormat="0" applyFont="0" applyAlignment="0" applyProtection="0"/>
  </cellStyleXfs>
  <cellXfs count="106">
    <xf numFmtId="0" fontId="0" fillId="0" borderId="0" xfId="0"/>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8" applyFont="1" applyFill="1" applyBorder="1" applyAlignment="1">
      <alignment horizontal="left" vertical="top" wrapText="1"/>
    </xf>
    <xf numFmtId="0" fontId="11" fillId="6" borderId="1" xfId="0" applyFont="1" applyFill="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vertical="top"/>
    </xf>
    <xf numFmtId="3" fontId="4" fillId="0" borderId="1" xfId="0" applyNumberFormat="1" applyFont="1" applyBorder="1" applyAlignment="1">
      <alignment vertical="top"/>
    </xf>
    <xf numFmtId="0" fontId="4" fillId="0" borderId="0" xfId="0" applyFont="1" applyAlignment="1">
      <alignment vertical="top"/>
    </xf>
    <xf numFmtId="1" fontId="4" fillId="0" borderId="1" xfId="0" applyNumberFormat="1" applyFont="1" applyBorder="1" applyAlignment="1">
      <alignment vertical="top" wrapText="1"/>
    </xf>
    <xf numFmtId="0" fontId="4" fillId="0" borderId="1" xfId="8" applyFont="1" applyFill="1" applyBorder="1" applyAlignment="1">
      <alignment horizontal="center" vertical="top" wrapText="1"/>
    </xf>
    <xf numFmtId="0" fontId="11" fillId="6" borderId="1" xfId="0" applyFont="1" applyFill="1" applyBorder="1" applyAlignment="1">
      <alignment horizontal="center" vertical="top" wrapText="1"/>
    </xf>
    <xf numFmtId="0" fontId="8" fillId="0" borderId="0" xfId="0" applyFont="1" applyAlignment="1">
      <alignment vertical="top"/>
    </xf>
    <xf numFmtId="0" fontId="5" fillId="0" borderId="0" xfId="0" applyFont="1" applyAlignment="1">
      <alignment vertical="top"/>
    </xf>
    <xf numFmtId="0" fontId="4" fillId="0" borderId="0" xfId="0" applyFont="1" applyAlignment="1">
      <alignment vertical="top" wrapText="1"/>
    </xf>
    <xf numFmtId="0" fontId="4" fillId="8" borderId="1" xfId="0" applyFont="1" applyFill="1" applyBorder="1" applyAlignment="1">
      <alignment horizontal="left" vertical="top" wrapText="1"/>
    </xf>
    <xf numFmtId="0" fontId="9" fillId="0" borderId="0" xfId="0" applyFont="1" applyAlignment="1">
      <alignment horizontal="center" vertical="top" wrapText="1"/>
    </xf>
    <xf numFmtId="1" fontId="6" fillId="0" borderId="7" xfId="0" applyNumberFormat="1" applyFont="1" applyBorder="1" applyAlignment="1">
      <alignment horizontal="center" vertical="top" wrapText="1"/>
    </xf>
    <xf numFmtId="0" fontId="4" fillId="0" borderId="8" xfId="0" applyFont="1" applyBorder="1" applyAlignment="1">
      <alignment vertical="top"/>
    </xf>
    <xf numFmtId="3" fontId="4" fillId="0" borderId="8" xfId="0" applyNumberFormat="1" applyFont="1" applyBorder="1" applyAlignment="1">
      <alignment vertical="top"/>
    </xf>
    <xf numFmtId="0" fontId="6" fillId="0" borderId="7" xfId="0" applyFont="1" applyBorder="1" applyAlignment="1">
      <alignment horizontal="center" vertical="top"/>
    </xf>
    <xf numFmtId="1" fontId="6" fillId="0" borderId="7" xfId="8" applyNumberFormat="1" applyFont="1" applyFill="1" applyBorder="1" applyAlignment="1">
      <alignment horizontal="center" vertical="top" wrapText="1"/>
    </xf>
    <xf numFmtId="1" fontId="10" fillId="6" borderId="7" xfId="0" applyNumberFormat="1" applyFont="1" applyFill="1" applyBorder="1" applyAlignment="1">
      <alignment horizontal="center" vertical="top" wrapText="1"/>
    </xf>
    <xf numFmtId="1" fontId="10" fillId="6" borderId="9" xfId="0" applyNumberFormat="1" applyFont="1" applyFill="1" applyBorder="1" applyAlignment="1">
      <alignment horizontal="center" vertical="top" wrapText="1"/>
    </xf>
    <xf numFmtId="0" fontId="11" fillId="6" borderId="10" xfId="0" applyFont="1" applyFill="1" applyBorder="1" applyAlignment="1">
      <alignment horizontal="left" vertical="top" wrapText="1"/>
    </xf>
    <xf numFmtId="0" fontId="11" fillId="6" borderId="10" xfId="0" applyFont="1" applyFill="1" applyBorder="1" applyAlignment="1">
      <alignment horizontal="center" vertical="top" wrapText="1"/>
    </xf>
    <xf numFmtId="0" fontId="4" fillId="0" borderId="10" xfId="0" applyFont="1" applyBorder="1" applyAlignment="1">
      <alignment vertical="top"/>
    </xf>
    <xf numFmtId="3" fontId="4" fillId="0" borderId="10" xfId="0" applyNumberFormat="1" applyFont="1" applyBorder="1" applyAlignment="1">
      <alignment vertical="top"/>
    </xf>
    <xf numFmtId="1" fontId="4" fillId="0" borderId="10" xfId="0" applyNumberFormat="1" applyFont="1" applyBorder="1" applyAlignment="1">
      <alignment vertical="top" wrapText="1"/>
    </xf>
    <xf numFmtId="0" fontId="4" fillId="0" borderId="11" xfId="0" applyFont="1" applyBorder="1" applyAlignment="1">
      <alignment vertical="top"/>
    </xf>
    <xf numFmtId="1" fontId="6" fillId="0" borderId="12" xfId="0" applyNumberFormat="1" applyFont="1" applyBorder="1" applyAlignment="1">
      <alignment horizontal="center" vertical="top" wrapText="1"/>
    </xf>
    <xf numFmtId="0" fontId="4" fillId="0" borderId="13" xfId="0" applyFont="1" applyBorder="1" applyAlignment="1">
      <alignment horizontal="left" vertical="top" wrapText="1"/>
    </xf>
    <xf numFmtId="0" fontId="4" fillId="0" borderId="13" xfId="0" applyFont="1" applyBorder="1" applyAlignment="1">
      <alignment horizontal="center" vertical="top" wrapText="1"/>
    </xf>
    <xf numFmtId="0" fontId="4" fillId="0" borderId="13" xfId="0" applyFont="1" applyBorder="1" applyAlignment="1">
      <alignment vertical="top"/>
    </xf>
    <xf numFmtId="3" fontId="4" fillId="0" borderId="13" xfId="0" applyNumberFormat="1" applyFont="1" applyBorder="1" applyAlignment="1">
      <alignment vertical="top"/>
    </xf>
    <xf numFmtId="1" fontId="4" fillId="0" borderId="13" xfId="0" applyNumberFormat="1" applyFont="1" applyBorder="1" applyAlignment="1">
      <alignment vertical="top" wrapText="1"/>
    </xf>
    <xf numFmtId="0" fontId="4" fillId="0" borderId="14" xfId="0" applyFont="1" applyBorder="1" applyAlignment="1">
      <alignment vertical="top"/>
    </xf>
    <xf numFmtId="167" fontId="4" fillId="0" borderId="12" xfId="0" applyNumberFormat="1" applyFont="1" applyBorder="1" applyAlignment="1">
      <alignment horizontal="right" vertical="top"/>
    </xf>
    <xf numFmtId="167" fontId="4" fillId="0" borderId="13" xfId="0" applyNumberFormat="1" applyFont="1" applyBorder="1" applyAlignment="1">
      <alignment horizontal="right" vertical="top"/>
    </xf>
    <xf numFmtId="167" fontId="4" fillId="0" borderId="7" xfId="0" applyNumberFormat="1" applyFont="1" applyBorder="1" applyAlignment="1">
      <alignment horizontal="right" vertical="top"/>
    </xf>
    <xf numFmtId="167" fontId="4" fillId="0" borderId="1" xfId="0" applyNumberFormat="1" applyFont="1" applyBorder="1" applyAlignment="1">
      <alignment horizontal="right" vertical="top"/>
    </xf>
    <xf numFmtId="167" fontId="4" fillId="0" borderId="9" xfId="0" applyNumberFormat="1" applyFont="1" applyBorder="1" applyAlignment="1">
      <alignment horizontal="right" vertical="top"/>
    </xf>
    <xf numFmtId="167" fontId="4" fillId="0" borderId="10" xfId="0" applyNumberFormat="1" applyFont="1" applyBorder="1" applyAlignment="1">
      <alignment horizontal="right" vertical="top"/>
    </xf>
    <xf numFmtId="167" fontId="4" fillId="0" borderId="0" xfId="0" applyNumberFormat="1" applyFont="1" applyAlignment="1">
      <alignment horizontal="right" vertical="top"/>
    </xf>
    <xf numFmtId="167" fontId="4" fillId="0" borderId="7"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7" fontId="4" fillId="0" borderId="0" xfId="0" applyNumberFormat="1" applyFont="1" applyAlignment="1">
      <alignment horizontal="left" vertical="top" wrapText="1"/>
    </xf>
    <xf numFmtId="167" fontId="4" fillId="0" borderId="1" xfId="0" applyNumberFormat="1" applyFont="1" applyBorder="1" applyAlignment="1">
      <alignment horizontal="left" vertical="top"/>
    </xf>
    <xf numFmtId="0" fontId="15" fillId="0" borderId="0" xfId="0" applyFont="1" applyAlignment="1">
      <alignment horizontal="center" vertical="center"/>
    </xf>
    <xf numFmtId="0" fontId="4" fillId="0" borderId="6" xfId="0" applyFont="1" applyBorder="1" applyAlignment="1">
      <alignment vertical="top" wrapText="1"/>
    </xf>
    <xf numFmtId="167" fontId="4" fillId="0" borderId="7" xfId="0" applyNumberFormat="1" applyFont="1" applyBorder="1" applyAlignment="1">
      <alignment vertical="top" wrapText="1"/>
    </xf>
    <xf numFmtId="167" fontId="4" fillId="0" borderId="1" xfId="0" applyNumberFormat="1" applyFont="1" applyBorder="1" applyAlignment="1">
      <alignment vertical="top" wrapText="1"/>
    </xf>
    <xf numFmtId="0" fontId="18" fillId="0" borderId="5" xfId="0" applyFont="1" applyBorder="1" applyAlignment="1">
      <alignment vertical="top"/>
    </xf>
    <xf numFmtId="0" fontId="18" fillId="0" borderId="6" xfId="0" applyFont="1" applyBorder="1" applyAlignment="1">
      <alignment vertical="top"/>
    </xf>
    <xf numFmtId="0" fontId="18" fillId="0" borderId="18" xfId="0" applyFont="1" applyBorder="1" applyAlignment="1">
      <alignment vertical="top"/>
    </xf>
    <xf numFmtId="0" fontId="4" fillId="0" borderId="13" xfId="0" applyFont="1" applyBorder="1" applyAlignment="1">
      <alignment vertical="top" wrapText="1"/>
    </xf>
    <xf numFmtId="0" fontId="4" fillId="0" borderId="10" xfId="0" applyFont="1" applyBorder="1" applyAlignment="1">
      <alignment vertical="top" wrapText="1"/>
    </xf>
    <xf numFmtId="167" fontId="4" fillId="0" borderId="20" xfId="0" applyNumberFormat="1" applyFont="1" applyBorder="1" applyAlignment="1">
      <alignment horizontal="left" vertical="top" wrapText="1"/>
    </xf>
    <xf numFmtId="167" fontId="4" fillId="0" borderId="21" xfId="0" applyNumberFormat="1" applyFont="1" applyBorder="1" applyAlignment="1">
      <alignment horizontal="left" vertical="top" wrapText="1"/>
    </xf>
    <xf numFmtId="167" fontId="4" fillId="0" borderId="21" xfId="0" applyNumberFormat="1" applyFont="1" applyBorder="1" applyAlignment="1">
      <alignment vertical="top" wrapText="1"/>
    </xf>
    <xf numFmtId="167" fontId="4" fillId="0" borderId="22" xfId="0" applyNumberFormat="1" applyFont="1" applyBorder="1" applyAlignment="1">
      <alignment horizontal="left" vertical="top" wrapText="1"/>
    </xf>
    <xf numFmtId="0" fontId="4" fillId="0" borderId="1" xfId="0" applyFont="1" applyBorder="1" applyAlignment="1">
      <alignment vertical="center"/>
    </xf>
    <xf numFmtId="0" fontId="4" fillId="0" borderId="0" xfId="0" applyFont="1" applyAlignment="1">
      <alignment vertical="center"/>
    </xf>
    <xf numFmtId="1" fontId="4" fillId="0" borderId="1" xfId="0" applyNumberFormat="1" applyFont="1" applyBorder="1" applyAlignment="1">
      <alignment vertical="center"/>
    </xf>
    <xf numFmtId="0" fontId="4" fillId="0" borderId="1" xfId="0" applyFont="1" applyBorder="1" applyAlignment="1">
      <alignment vertical="center" wrapText="1"/>
    </xf>
    <xf numFmtId="3" fontId="4" fillId="0" borderId="1" xfId="0" applyNumberFormat="1" applyFont="1" applyBorder="1" applyAlignment="1">
      <alignment vertical="center"/>
    </xf>
    <xf numFmtId="3" fontId="12" fillId="12" borderId="1" xfId="0" applyNumberFormat="1" applyFont="1" applyFill="1" applyBorder="1" applyAlignment="1">
      <alignment horizontal="center" vertical="center"/>
    </xf>
    <xf numFmtId="0" fontId="21" fillId="7" borderId="24" xfId="0" applyFont="1" applyFill="1" applyBorder="1" applyAlignment="1">
      <alignment horizontal="center" vertical="center" wrapText="1"/>
    </xf>
    <xf numFmtId="0" fontId="21" fillId="12" borderId="16" xfId="0" applyFont="1" applyFill="1" applyBorder="1" applyAlignment="1">
      <alignment horizontal="center" vertical="center" wrapText="1"/>
    </xf>
    <xf numFmtId="0" fontId="21" fillId="12" borderId="15" xfId="0" applyFont="1" applyFill="1" applyBorder="1" applyAlignment="1">
      <alignment horizontal="center" vertical="center" wrapText="1"/>
    </xf>
    <xf numFmtId="0" fontId="21" fillId="12" borderId="19" xfId="0" applyFont="1" applyFill="1" applyBorder="1" applyAlignment="1">
      <alignment horizontal="center" vertical="center" wrapText="1"/>
    </xf>
    <xf numFmtId="0" fontId="21" fillId="12" borderId="25" xfId="7" applyNumberFormat="1" applyFont="1" applyFill="1" applyBorder="1" applyAlignment="1">
      <alignment vertical="center" textRotation="90" wrapText="1"/>
    </xf>
    <xf numFmtId="0" fontId="9" fillId="12" borderId="23" xfId="7" applyNumberFormat="1" applyFont="1" applyFill="1" applyBorder="1" applyAlignment="1">
      <alignment horizontal="center" vertical="center" wrapText="1"/>
    </xf>
    <xf numFmtId="0" fontId="6" fillId="12" borderId="23" xfId="7" applyNumberFormat="1" applyFont="1" applyFill="1" applyBorder="1" applyAlignment="1">
      <alignment horizontal="center" vertical="center" wrapText="1"/>
    </xf>
    <xf numFmtId="0" fontId="6" fillId="0" borderId="23" xfId="0" applyFont="1" applyBorder="1" applyAlignment="1">
      <alignment horizontal="center" vertical="center" wrapText="1"/>
    </xf>
    <xf numFmtId="0" fontId="9" fillId="0" borderId="23" xfId="0" applyFont="1" applyBorder="1" applyAlignment="1">
      <alignment horizontal="center" vertical="center" wrapText="1"/>
    </xf>
    <xf numFmtId="3" fontId="4" fillId="0" borderId="6" xfId="0" applyNumberFormat="1" applyFont="1" applyBorder="1" applyAlignment="1">
      <alignment vertical="top"/>
    </xf>
    <xf numFmtId="0" fontId="0" fillId="0" borderId="1" xfId="0" applyBorder="1"/>
    <xf numFmtId="3" fontId="12" fillId="7" borderId="27" xfId="0" applyNumberFormat="1" applyFont="1" applyFill="1" applyBorder="1" applyAlignment="1">
      <alignment horizontal="center" vertical="center"/>
    </xf>
    <xf numFmtId="0" fontId="0" fillId="0" borderId="29" xfId="0" applyBorder="1"/>
    <xf numFmtId="3" fontId="0" fillId="0" borderId="8" xfId="0" applyNumberFormat="1" applyBorder="1" applyAlignment="1">
      <alignment horizontal="center"/>
    </xf>
    <xf numFmtId="0" fontId="0" fillId="0" borderId="10" xfId="0" applyBorder="1"/>
    <xf numFmtId="3" fontId="0" fillId="13" borderId="11" xfId="0" applyNumberFormat="1" applyFill="1" applyBorder="1" applyAlignment="1">
      <alignment horizontal="center"/>
    </xf>
    <xf numFmtId="3" fontId="0" fillId="0" borderId="30" xfId="0" applyNumberFormat="1" applyBorder="1" applyAlignment="1">
      <alignment horizontal="center"/>
    </xf>
    <xf numFmtId="0" fontId="24" fillId="12" borderId="1" xfId="0" applyFont="1" applyFill="1" applyBorder="1" applyAlignment="1">
      <alignment horizontal="center" vertical="center" wrapText="1"/>
    </xf>
    <xf numFmtId="0" fontId="5" fillId="0" borderId="1" xfId="0" applyFont="1" applyBorder="1" applyAlignment="1">
      <alignment vertical="center" wrapText="1"/>
    </xf>
    <xf numFmtId="0" fontId="4" fillId="12" borderId="1" xfId="0" applyFont="1" applyFill="1" applyBorder="1" applyAlignment="1">
      <alignment vertical="center"/>
    </xf>
    <xf numFmtId="0" fontId="4" fillId="12" borderId="1" xfId="0" applyFont="1" applyFill="1" applyBorder="1" applyAlignment="1">
      <alignment vertical="center" wrapText="1"/>
    </xf>
    <xf numFmtId="0" fontId="4" fillId="0" borderId="0" xfId="0" applyFont="1" applyAlignment="1">
      <alignment vertical="center" wrapText="1"/>
    </xf>
    <xf numFmtId="3" fontId="4" fillId="0" borderId="8" xfId="0" applyNumberFormat="1" applyFont="1" applyBorder="1" applyAlignment="1">
      <alignment vertical="center"/>
    </xf>
    <xf numFmtId="0" fontId="21" fillId="0" borderId="24" xfId="0" applyFont="1" applyBorder="1" applyAlignment="1">
      <alignment horizontal="center" vertical="center" wrapText="1"/>
    </xf>
    <xf numFmtId="3" fontId="4" fillId="0" borderId="0" xfId="0" applyNumberFormat="1" applyFont="1" applyAlignment="1">
      <alignment vertical="top"/>
    </xf>
    <xf numFmtId="0" fontId="19" fillId="11" borderId="26" xfId="0" applyFont="1" applyFill="1" applyBorder="1" applyAlignment="1">
      <alignment horizontal="center" vertical="center" wrapText="1"/>
    </xf>
    <xf numFmtId="0" fontId="19" fillId="11" borderId="17" xfId="0" applyFont="1" applyFill="1" applyBorder="1" applyAlignment="1">
      <alignment horizontal="center" vertical="center"/>
    </xf>
    <xf numFmtId="0" fontId="19" fillId="9"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10" borderId="2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9"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27" xfId="0" applyFont="1" applyFill="1" applyBorder="1" applyAlignment="1">
      <alignment horizontal="center" vertical="center" wrapText="1"/>
    </xf>
  </cellXfs>
  <cellStyles count="9">
    <cellStyle name="Collegamento ipertestuale 4" xfId="1" xr:uid="{00000000-0005-0000-0000-000000000000}"/>
    <cellStyle name="Migliaia 2" xfId="6" xr:uid="{00000000-0005-0000-0000-000001000000}"/>
    <cellStyle name="Migliaia 2 2" xfId="2" xr:uid="{00000000-0005-0000-0000-000002000000}"/>
    <cellStyle name="Normale" xfId="0" builtinId="0"/>
    <cellStyle name="Normale 17" xfId="3" xr:uid="{00000000-0005-0000-0000-000004000000}"/>
    <cellStyle name="Normale 17 2" xfId="4" xr:uid="{00000000-0005-0000-0000-000005000000}"/>
    <cellStyle name="Normale 17 2 2" xfId="5" xr:uid="{00000000-0005-0000-0000-000006000000}"/>
    <cellStyle name="Nota" xfId="8" builtinId="10"/>
    <cellStyle name="Output" xfId="7" builtinId="21"/>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4F99-419D-465B-9210-F442456A7ECE}">
  <sheetPr>
    <tabColor rgb="FFC00000"/>
  </sheetPr>
  <dimension ref="A1:U617"/>
  <sheetViews>
    <sheetView zoomScale="90" zoomScaleNormal="90" workbookViewId="0">
      <pane xSplit="1" ySplit="2" topLeftCell="M193" activePane="bottomRight" state="frozen"/>
      <selection pane="topRight" activeCell="B1" sqref="B1"/>
      <selection pane="bottomLeft" activeCell="A3" sqref="A3"/>
      <selection pane="bottomRight" activeCell="S205" sqref="S205"/>
    </sheetView>
  </sheetViews>
  <sheetFormatPr defaultRowHeight="12.75" outlineLevelRow="1"/>
  <cols>
    <col min="1" max="1" width="5.7109375" style="12" customWidth="1"/>
    <col min="2" max="2" width="22" style="13" customWidth="1"/>
    <col min="3" max="3" width="12.28515625" style="13" customWidth="1"/>
    <col min="4" max="4" width="14.42578125" style="13" customWidth="1"/>
    <col min="5" max="5" width="11.5703125" style="8" customWidth="1"/>
    <col min="6" max="6" width="12.28515625" style="8" customWidth="1"/>
    <col min="7" max="7" width="10.28515625" style="14" customWidth="1"/>
    <col min="8" max="9" width="10.85546875" style="8" customWidth="1"/>
    <col min="10" max="10" width="20" style="14" customWidth="1"/>
    <col min="11" max="11" width="12.140625" style="62" customWidth="1"/>
    <col min="12" max="12" width="37.85546875" style="14" customWidth="1"/>
    <col min="13" max="13" width="12.140625" style="8" customWidth="1"/>
    <col min="14" max="17" width="12.140625" style="43" customWidth="1"/>
    <col min="18" max="18" width="12.140625" style="46" customWidth="1"/>
    <col min="19" max="19" width="39" style="88" customWidth="1"/>
    <col min="20" max="20" width="18.7109375" style="62" customWidth="1"/>
    <col min="21" max="16384" width="9.140625" style="8"/>
  </cols>
  <sheetData>
    <row r="1" spans="1:20" s="48" customFormat="1" ht="20.25" thickBot="1">
      <c r="A1" s="94" t="s">
        <v>831</v>
      </c>
      <c r="B1" s="94"/>
      <c r="C1" s="94"/>
      <c r="D1" s="94"/>
      <c r="E1" s="94"/>
      <c r="F1" s="94"/>
      <c r="G1" s="95" t="s">
        <v>832</v>
      </c>
      <c r="H1" s="95"/>
      <c r="I1" s="95"/>
      <c r="J1" s="95"/>
      <c r="K1" s="95"/>
      <c r="L1" s="96" t="s">
        <v>833</v>
      </c>
      <c r="M1" s="97"/>
      <c r="N1" s="98"/>
      <c r="O1" s="98"/>
      <c r="P1" s="98"/>
      <c r="Q1" s="98"/>
      <c r="R1" s="98"/>
      <c r="S1" s="92" t="s">
        <v>834</v>
      </c>
      <c r="T1" s="93"/>
    </row>
    <row r="2" spans="1:20" s="16" customFormat="1" ht="72" customHeight="1" thickBot="1">
      <c r="A2" s="71" t="s">
        <v>161</v>
      </c>
      <c r="B2" s="72" t="s">
        <v>854</v>
      </c>
      <c r="C2" s="73" t="s">
        <v>162</v>
      </c>
      <c r="D2" s="73" t="s">
        <v>928</v>
      </c>
      <c r="E2" s="84" t="s">
        <v>853</v>
      </c>
      <c r="F2" s="74" t="s">
        <v>705</v>
      </c>
      <c r="G2" s="75" t="s">
        <v>706</v>
      </c>
      <c r="H2" s="75" t="s">
        <v>692</v>
      </c>
      <c r="I2" s="75" t="s">
        <v>693</v>
      </c>
      <c r="J2" s="75" t="s">
        <v>694</v>
      </c>
      <c r="K2" s="90" t="s">
        <v>926</v>
      </c>
      <c r="L2" s="68" t="s">
        <v>927</v>
      </c>
      <c r="M2" s="69" t="s">
        <v>750</v>
      </c>
      <c r="N2" s="69" t="s">
        <v>714</v>
      </c>
      <c r="O2" s="68" t="s">
        <v>715</v>
      </c>
      <c r="P2" s="68" t="s">
        <v>716</v>
      </c>
      <c r="Q2" s="68" t="s">
        <v>713</v>
      </c>
      <c r="R2" s="70" t="s">
        <v>722</v>
      </c>
      <c r="S2" s="70" t="s">
        <v>836</v>
      </c>
      <c r="T2" s="67" t="s">
        <v>835</v>
      </c>
    </row>
    <row r="3" spans="1:20" ht="24.75" customHeight="1">
      <c r="A3" s="30">
        <v>3</v>
      </c>
      <c r="B3" s="31" t="s">
        <v>164</v>
      </c>
      <c r="C3" s="32" t="s">
        <v>44</v>
      </c>
      <c r="D3" s="32" t="s">
        <v>855</v>
      </c>
      <c r="E3" s="33">
        <v>1</v>
      </c>
      <c r="F3" s="33">
        <v>0</v>
      </c>
      <c r="G3" s="55" t="s">
        <v>165</v>
      </c>
      <c r="H3" s="34">
        <v>293130.86</v>
      </c>
      <c r="I3" s="34">
        <v>130.86000000000001</v>
      </c>
      <c r="J3" s="35"/>
      <c r="K3" s="36"/>
      <c r="L3" s="35" t="s">
        <v>712</v>
      </c>
      <c r="M3" s="52"/>
      <c r="N3" s="37"/>
      <c r="O3" s="38"/>
      <c r="P3" s="38"/>
      <c r="Q3" s="38"/>
      <c r="R3" s="57"/>
      <c r="S3" s="63" t="s">
        <v>917</v>
      </c>
      <c r="T3" s="61">
        <v>0</v>
      </c>
    </row>
    <row r="4" spans="1:20" ht="24.75" customHeight="1">
      <c r="A4" s="17">
        <v>4</v>
      </c>
      <c r="B4" s="1" t="s">
        <v>166</v>
      </c>
      <c r="C4" s="5" t="s">
        <v>42</v>
      </c>
      <c r="D4" s="32" t="s">
        <v>856</v>
      </c>
      <c r="E4" s="6">
        <v>1</v>
      </c>
      <c r="F4" s="6">
        <v>0</v>
      </c>
      <c r="G4" s="2" t="s">
        <v>163</v>
      </c>
      <c r="H4" s="7">
        <v>3328490.48</v>
      </c>
      <c r="I4" s="7">
        <v>2648490.48</v>
      </c>
      <c r="J4" s="9"/>
      <c r="K4" s="18"/>
      <c r="L4" s="9" t="s">
        <v>712</v>
      </c>
      <c r="M4" s="53"/>
      <c r="N4" s="39"/>
      <c r="O4" s="40"/>
      <c r="P4" s="40"/>
      <c r="Q4" s="40"/>
      <c r="R4" s="58"/>
      <c r="S4" s="63" t="s">
        <v>917</v>
      </c>
      <c r="T4" s="61">
        <v>0</v>
      </c>
    </row>
    <row r="5" spans="1:20" ht="24.75" customHeight="1">
      <c r="A5" s="17">
        <v>5</v>
      </c>
      <c r="B5" s="1" t="s">
        <v>167</v>
      </c>
      <c r="C5" s="5" t="s">
        <v>150</v>
      </c>
      <c r="D5" s="32" t="s">
        <v>857</v>
      </c>
      <c r="E5" s="6">
        <v>1</v>
      </c>
      <c r="F5" s="6">
        <v>0</v>
      </c>
      <c r="G5" s="2" t="s">
        <v>163</v>
      </c>
      <c r="H5" s="7">
        <v>1913437.49</v>
      </c>
      <c r="I5" s="7">
        <v>688437.49</v>
      </c>
      <c r="J5" s="9"/>
      <c r="K5" s="18"/>
      <c r="L5" s="9" t="s">
        <v>712</v>
      </c>
      <c r="M5" s="53"/>
      <c r="N5" s="39"/>
      <c r="O5" s="40"/>
      <c r="P5" s="40"/>
      <c r="Q5" s="40"/>
      <c r="R5" s="58"/>
      <c r="S5" s="63" t="s">
        <v>917</v>
      </c>
      <c r="T5" s="61">
        <v>0</v>
      </c>
    </row>
    <row r="6" spans="1:20" ht="24.75" customHeight="1">
      <c r="A6" s="17">
        <v>10</v>
      </c>
      <c r="B6" s="1" t="s">
        <v>170</v>
      </c>
      <c r="C6" s="5" t="s">
        <v>150</v>
      </c>
      <c r="D6" s="32" t="s">
        <v>857</v>
      </c>
      <c r="E6" s="6">
        <v>1</v>
      </c>
      <c r="F6" s="6">
        <v>0</v>
      </c>
      <c r="G6" s="2" t="s">
        <v>171</v>
      </c>
      <c r="H6" s="7">
        <v>229207.355120452</v>
      </c>
      <c r="I6" s="7">
        <v>129207.35512045199</v>
      </c>
      <c r="J6" s="9"/>
      <c r="K6" s="18"/>
      <c r="L6" s="9" t="s">
        <v>712</v>
      </c>
      <c r="M6" s="53"/>
      <c r="N6" s="39"/>
      <c r="O6" s="40"/>
      <c r="P6" s="40"/>
      <c r="Q6" s="40"/>
      <c r="R6" s="58"/>
      <c r="S6" s="63" t="s">
        <v>917</v>
      </c>
      <c r="T6" s="61">
        <v>0</v>
      </c>
    </row>
    <row r="7" spans="1:20" ht="24.75" customHeight="1">
      <c r="A7" s="17">
        <v>13</v>
      </c>
      <c r="B7" s="1" t="s">
        <v>173</v>
      </c>
      <c r="C7" s="5" t="s">
        <v>128</v>
      </c>
      <c r="D7" s="32" t="s">
        <v>858</v>
      </c>
      <c r="E7" s="6">
        <v>1</v>
      </c>
      <c r="F7" s="6">
        <v>0</v>
      </c>
      <c r="G7" s="2" t="s">
        <v>171</v>
      </c>
      <c r="H7" s="7">
        <v>303204.5</v>
      </c>
      <c r="I7" s="7">
        <v>3204.5</v>
      </c>
      <c r="J7" s="9"/>
      <c r="K7" s="18"/>
      <c r="L7" s="9" t="s">
        <v>712</v>
      </c>
      <c r="M7" s="53"/>
      <c r="N7" s="39"/>
      <c r="O7" s="40"/>
      <c r="P7" s="40"/>
      <c r="Q7" s="40"/>
      <c r="R7" s="58"/>
      <c r="S7" s="63" t="s">
        <v>917</v>
      </c>
      <c r="T7" s="61">
        <v>0</v>
      </c>
    </row>
    <row r="8" spans="1:20" ht="24.75" customHeight="1">
      <c r="A8" s="17">
        <v>30</v>
      </c>
      <c r="B8" s="1" t="s">
        <v>174</v>
      </c>
      <c r="C8" s="5" t="s">
        <v>141</v>
      </c>
      <c r="D8" s="32" t="s">
        <v>859</v>
      </c>
      <c r="E8" s="6">
        <v>1</v>
      </c>
      <c r="F8" s="6">
        <v>0</v>
      </c>
      <c r="G8" s="2" t="s">
        <v>163</v>
      </c>
      <c r="H8" s="7">
        <v>630980.30000000005</v>
      </c>
      <c r="I8" s="7">
        <v>520980.3</v>
      </c>
      <c r="J8" s="9"/>
      <c r="K8" s="18"/>
      <c r="L8" s="9" t="s">
        <v>712</v>
      </c>
      <c r="M8" s="53"/>
      <c r="N8" s="39"/>
      <c r="O8" s="40"/>
      <c r="P8" s="40"/>
      <c r="Q8" s="40"/>
      <c r="R8" s="58"/>
      <c r="S8" s="63" t="s">
        <v>917</v>
      </c>
      <c r="T8" s="61">
        <v>0</v>
      </c>
    </row>
    <row r="9" spans="1:20" ht="24.75" customHeight="1">
      <c r="A9" s="17">
        <v>35</v>
      </c>
      <c r="B9" s="1" t="s">
        <v>175</v>
      </c>
      <c r="C9" s="5" t="s">
        <v>142</v>
      </c>
      <c r="D9" s="32" t="s">
        <v>860</v>
      </c>
      <c r="E9" s="6">
        <v>1</v>
      </c>
      <c r="F9" s="6">
        <v>0</v>
      </c>
      <c r="G9" s="2" t="s">
        <v>168</v>
      </c>
      <c r="H9" s="7">
        <v>39585.93</v>
      </c>
      <c r="I9" s="7">
        <v>39585.93</v>
      </c>
      <c r="J9" s="9"/>
      <c r="K9" s="18"/>
      <c r="L9" s="9" t="s">
        <v>712</v>
      </c>
      <c r="M9" s="53"/>
      <c r="N9" s="39"/>
      <c r="O9" s="40"/>
      <c r="P9" s="40"/>
      <c r="Q9" s="40"/>
      <c r="R9" s="58"/>
      <c r="S9" s="63" t="s">
        <v>917</v>
      </c>
      <c r="T9" s="61">
        <v>0</v>
      </c>
    </row>
    <row r="10" spans="1:20" ht="24.75" customHeight="1">
      <c r="A10" s="17">
        <v>53</v>
      </c>
      <c r="B10" s="1" t="s">
        <v>177</v>
      </c>
      <c r="C10" s="5" t="s">
        <v>142</v>
      </c>
      <c r="D10" s="32" t="s">
        <v>860</v>
      </c>
      <c r="E10" s="6">
        <v>1</v>
      </c>
      <c r="F10" s="6">
        <v>0</v>
      </c>
      <c r="G10" s="2" t="s">
        <v>163</v>
      </c>
      <c r="H10" s="7">
        <v>346473.17</v>
      </c>
      <c r="I10" s="7">
        <v>236473.16999999998</v>
      </c>
      <c r="J10" s="9"/>
      <c r="K10" s="18"/>
      <c r="L10" s="9" t="s">
        <v>712</v>
      </c>
      <c r="M10" s="53"/>
      <c r="N10" s="39"/>
      <c r="O10" s="40"/>
      <c r="P10" s="40"/>
      <c r="Q10" s="40"/>
      <c r="R10" s="58"/>
      <c r="S10" s="63" t="s">
        <v>917</v>
      </c>
      <c r="T10" s="61">
        <v>0</v>
      </c>
    </row>
    <row r="11" spans="1:20" ht="24.75" customHeight="1">
      <c r="A11" s="17">
        <v>60</v>
      </c>
      <c r="B11" s="1" t="s">
        <v>178</v>
      </c>
      <c r="C11" s="5" t="s">
        <v>150</v>
      </c>
      <c r="D11" s="32" t="s">
        <v>857</v>
      </c>
      <c r="E11" s="6">
        <v>1</v>
      </c>
      <c r="F11" s="6">
        <v>0</v>
      </c>
      <c r="G11" s="2" t="s">
        <v>168</v>
      </c>
      <c r="H11" s="7">
        <v>140701.07999999999</v>
      </c>
      <c r="I11" s="7">
        <v>140701.07999999999</v>
      </c>
      <c r="J11" s="9"/>
      <c r="K11" s="18"/>
      <c r="L11" s="9" t="s">
        <v>712</v>
      </c>
      <c r="M11" s="53"/>
      <c r="N11" s="39"/>
      <c r="O11" s="40"/>
      <c r="P11" s="40"/>
      <c r="Q11" s="40"/>
      <c r="R11" s="58"/>
      <c r="S11" s="63" t="s">
        <v>917</v>
      </c>
      <c r="T11" s="61">
        <v>0</v>
      </c>
    </row>
    <row r="12" spans="1:20" ht="24.75" customHeight="1">
      <c r="A12" s="17">
        <v>63</v>
      </c>
      <c r="B12" s="1" t="s">
        <v>179</v>
      </c>
      <c r="C12" s="5" t="s">
        <v>44</v>
      </c>
      <c r="D12" s="32" t="s">
        <v>855</v>
      </c>
      <c r="E12" s="6">
        <v>1</v>
      </c>
      <c r="F12" s="6">
        <v>0</v>
      </c>
      <c r="G12" s="2" t="s">
        <v>171</v>
      </c>
      <c r="H12" s="7">
        <v>1407948.0204342997</v>
      </c>
      <c r="I12" s="7">
        <v>169948.02043429972</v>
      </c>
      <c r="J12" s="9"/>
      <c r="K12" s="18"/>
      <c r="L12" s="9" t="s">
        <v>712</v>
      </c>
      <c r="M12" s="53"/>
      <c r="N12" s="39"/>
      <c r="O12" s="40"/>
      <c r="P12" s="40"/>
      <c r="Q12" s="40"/>
      <c r="R12" s="58"/>
      <c r="S12" s="63" t="s">
        <v>917</v>
      </c>
      <c r="T12" s="61">
        <v>0</v>
      </c>
    </row>
    <row r="13" spans="1:20" ht="24.75" customHeight="1">
      <c r="A13" s="17">
        <v>64</v>
      </c>
      <c r="B13" s="1" t="s">
        <v>180</v>
      </c>
      <c r="C13" s="5" t="s">
        <v>141</v>
      </c>
      <c r="D13" s="32" t="s">
        <v>859</v>
      </c>
      <c r="E13" s="6">
        <v>1</v>
      </c>
      <c r="F13" s="6">
        <v>0</v>
      </c>
      <c r="G13" s="2" t="s">
        <v>163</v>
      </c>
      <c r="H13" s="7">
        <v>463516.44000000006</v>
      </c>
      <c r="I13" s="7">
        <v>353516.44000000006</v>
      </c>
      <c r="J13" s="9"/>
      <c r="K13" s="18"/>
      <c r="L13" s="9" t="s">
        <v>712</v>
      </c>
      <c r="M13" s="53"/>
      <c r="N13" s="39"/>
      <c r="O13" s="40"/>
      <c r="P13" s="40"/>
      <c r="Q13" s="40"/>
      <c r="R13" s="58"/>
      <c r="S13" s="63" t="s">
        <v>917</v>
      </c>
      <c r="T13" s="61">
        <v>0</v>
      </c>
    </row>
    <row r="14" spans="1:20" ht="24.75" customHeight="1">
      <c r="A14" s="17">
        <v>74</v>
      </c>
      <c r="B14" s="1" t="s">
        <v>181</v>
      </c>
      <c r="C14" s="5" t="s">
        <v>150</v>
      </c>
      <c r="D14" s="32" t="s">
        <v>857</v>
      </c>
      <c r="E14" s="6">
        <v>1</v>
      </c>
      <c r="F14" s="6">
        <v>0</v>
      </c>
      <c r="G14" s="2" t="s">
        <v>163</v>
      </c>
      <c r="H14" s="7">
        <v>426448.09</v>
      </c>
      <c r="I14" s="7">
        <v>366448.09</v>
      </c>
      <c r="J14" s="9"/>
      <c r="K14" s="18"/>
      <c r="L14" s="9" t="s">
        <v>712</v>
      </c>
      <c r="M14" s="53"/>
      <c r="N14" s="39"/>
      <c r="O14" s="40"/>
      <c r="P14" s="40"/>
      <c r="Q14" s="40"/>
      <c r="R14" s="58"/>
      <c r="S14" s="63" t="s">
        <v>917</v>
      </c>
      <c r="T14" s="61">
        <v>0</v>
      </c>
    </row>
    <row r="15" spans="1:20" ht="24.75" customHeight="1">
      <c r="A15" s="17">
        <v>83</v>
      </c>
      <c r="B15" s="1" t="s">
        <v>182</v>
      </c>
      <c r="C15" s="5" t="s">
        <v>141</v>
      </c>
      <c r="D15" s="32" t="s">
        <v>859</v>
      </c>
      <c r="E15" s="6">
        <v>1</v>
      </c>
      <c r="F15" s="6">
        <v>0</v>
      </c>
      <c r="G15" s="2" t="s">
        <v>169</v>
      </c>
      <c r="H15" s="7">
        <v>395687.02</v>
      </c>
      <c r="I15" s="7">
        <v>373778.26</v>
      </c>
      <c r="J15" s="9"/>
      <c r="K15" s="18"/>
      <c r="L15" s="9" t="s">
        <v>712</v>
      </c>
      <c r="M15" s="53"/>
      <c r="N15" s="39"/>
      <c r="O15" s="40"/>
      <c r="P15" s="40"/>
      <c r="Q15" s="40"/>
      <c r="R15" s="58"/>
      <c r="S15" s="63" t="s">
        <v>917</v>
      </c>
      <c r="T15" s="61">
        <v>0</v>
      </c>
    </row>
    <row r="16" spans="1:20" ht="24.75" customHeight="1">
      <c r="A16" s="17">
        <v>85</v>
      </c>
      <c r="B16" s="1" t="s">
        <v>183</v>
      </c>
      <c r="C16" s="5" t="s">
        <v>142</v>
      </c>
      <c r="D16" s="32" t="s">
        <v>860</v>
      </c>
      <c r="E16" s="6">
        <v>1</v>
      </c>
      <c r="F16" s="6">
        <v>0</v>
      </c>
      <c r="G16" s="2" t="s">
        <v>168</v>
      </c>
      <c r="H16" s="7">
        <v>161604.20000000001</v>
      </c>
      <c r="I16" s="7">
        <v>152364.20000000001</v>
      </c>
      <c r="J16" s="9"/>
      <c r="K16" s="18"/>
      <c r="L16" s="9" t="s">
        <v>712</v>
      </c>
      <c r="M16" s="53"/>
      <c r="N16" s="39"/>
      <c r="O16" s="40"/>
      <c r="P16" s="40"/>
      <c r="Q16" s="40"/>
      <c r="R16" s="58"/>
      <c r="S16" s="63" t="s">
        <v>917</v>
      </c>
      <c r="T16" s="61">
        <v>0</v>
      </c>
    </row>
    <row r="17" spans="1:20" ht="24.75" customHeight="1">
      <c r="A17" s="17">
        <v>88</v>
      </c>
      <c r="B17" s="1" t="s">
        <v>184</v>
      </c>
      <c r="C17" s="5" t="s">
        <v>141</v>
      </c>
      <c r="D17" s="32" t="s">
        <v>859</v>
      </c>
      <c r="E17" s="6">
        <v>1</v>
      </c>
      <c r="F17" s="6">
        <v>0</v>
      </c>
      <c r="G17" s="2" t="s">
        <v>168</v>
      </c>
      <c r="H17" s="7">
        <v>20330.68</v>
      </c>
      <c r="I17" s="7">
        <v>20330.68</v>
      </c>
      <c r="J17" s="9"/>
      <c r="K17" s="18"/>
      <c r="L17" s="9" t="s">
        <v>712</v>
      </c>
      <c r="M17" s="53"/>
      <c r="N17" s="39"/>
      <c r="O17" s="40"/>
      <c r="P17" s="40"/>
      <c r="Q17" s="40"/>
      <c r="R17" s="58"/>
      <c r="S17" s="63" t="s">
        <v>917</v>
      </c>
      <c r="T17" s="61">
        <v>0</v>
      </c>
    </row>
    <row r="18" spans="1:20" ht="24.75" customHeight="1">
      <c r="A18" s="17">
        <v>99</v>
      </c>
      <c r="B18" s="1" t="s">
        <v>185</v>
      </c>
      <c r="C18" s="5" t="s">
        <v>142</v>
      </c>
      <c r="D18" s="32" t="s">
        <v>860</v>
      </c>
      <c r="E18" s="6">
        <v>1</v>
      </c>
      <c r="F18" s="6">
        <v>0</v>
      </c>
      <c r="G18" s="2" t="s">
        <v>163</v>
      </c>
      <c r="H18" s="7">
        <v>1132229.0423155967</v>
      </c>
      <c r="I18" s="7">
        <v>1017229.0423155968</v>
      </c>
      <c r="J18" s="9"/>
      <c r="K18" s="18"/>
      <c r="L18" s="9" t="s">
        <v>712</v>
      </c>
      <c r="M18" s="53"/>
      <c r="N18" s="39"/>
      <c r="O18" s="40"/>
      <c r="P18" s="40"/>
      <c r="Q18" s="40"/>
      <c r="R18" s="58"/>
      <c r="S18" s="63" t="s">
        <v>917</v>
      </c>
      <c r="T18" s="61">
        <v>0</v>
      </c>
    </row>
    <row r="19" spans="1:20" ht="24.75" customHeight="1">
      <c r="A19" s="17">
        <v>101</v>
      </c>
      <c r="B19" s="1" t="s">
        <v>186</v>
      </c>
      <c r="C19" s="5" t="s">
        <v>21</v>
      </c>
      <c r="D19" s="32" t="s">
        <v>861</v>
      </c>
      <c r="E19" s="6">
        <v>1</v>
      </c>
      <c r="F19" s="6">
        <v>0</v>
      </c>
      <c r="G19" s="2" t="s">
        <v>163</v>
      </c>
      <c r="H19" s="7">
        <v>82805.694819183991</v>
      </c>
      <c r="I19" s="7">
        <v>58345.094819184</v>
      </c>
      <c r="J19" s="9"/>
      <c r="K19" s="18"/>
      <c r="L19" s="9" t="s">
        <v>712</v>
      </c>
      <c r="M19" s="53"/>
      <c r="N19" s="39"/>
      <c r="O19" s="40"/>
      <c r="P19" s="40"/>
      <c r="Q19" s="40"/>
      <c r="R19" s="58"/>
      <c r="S19" s="63" t="s">
        <v>917</v>
      </c>
      <c r="T19" s="61">
        <v>0</v>
      </c>
    </row>
    <row r="20" spans="1:20" ht="62.25" customHeight="1">
      <c r="A20" s="17">
        <v>103</v>
      </c>
      <c r="B20" s="1" t="s">
        <v>187</v>
      </c>
      <c r="C20" s="5" t="s">
        <v>35</v>
      </c>
      <c r="D20" s="32" t="s">
        <v>862</v>
      </c>
      <c r="E20" s="6">
        <v>1</v>
      </c>
      <c r="F20" s="6">
        <v>1</v>
      </c>
      <c r="G20" s="2" t="s">
        <v>163</v>
      </c>
      <c r="H20" s="7">
        <v>96423.94</v>
      </c>
      <c r="I20" s="7">
        <v>5133.1399999999994</v>
      </c>
      <c r="J20" s="9"/>
      <c r="K20" s="89">
        <f>0.03*(H20-I20)</f>
        <v>2738.7240000000002</v>
      </c>
      <c r="L20" s="9" t="s">
        <v>762</v>
      </c>
      <c r="M20" s="76">
        <v>0</v>
      </c>
      <c r="N20" s="44" t="s">
        <v>761</v>
      </c>
      <c r="O20" s="40"/>
      <c r="P20" s="40"/>
      <c r="Q20" s="40"/>
      <c r="R20" s="58"/>
      <c r="S20" s="64" t="s">
        <v>837</v>
      </c>
      <c r="T20" s="65">
        <f>+K20</f>
        <v>2738.7240000000002</v>
      </c>
    </row>
    <row r="21" spans="1:20" ht="24.75" customHeight="1">
      <c r="A21" s="17">
        <v>104</v>
      </c>
      <c r="B21" s="1" t="s">
        <v>188</v>
      </c>
      <c r="C21" s="5" t="s">
        <v>25</v>
      </c>
      <c r="D21" s="32" t="s">
        <v>863</v>
      </c>
      <c r="E21" s="6">
        <v>1</v>
      </c>
      <c r="F21" s="6">
        <v>0</v>
      </c>
      <c r="G21" s="2" t="s">
        <v>168</v>
      </c>
      <c r="H21" s="7">
        <v>211939.06460818602</v>
      </c>
      <c r="I21" s="7">
        <v>211939.06460818602</v>
      </c>
      <c r="J21" s="9"/>
      <c r="K21" s="18"/>
      <c r="L21" s="9" t="s">
        <v>712</v>
      </c>
      <c r="M21" s="53"/>
      <c r="N21" s="39"/>
      <c r="O21" s="40"/>
      <c r="P21" s="40"/>
      <c r="Q21" s="40"/>
      <c r="R21" s="58"/>
      <c r="S21" s="63" t="s">
        <v>917</v>
      </c>
      <c r="T21" s="61">
        <v>0</v>
      </c>
    </row>
    <row r="22" spans="1:20" ht="24.75" customHeight="1">
      <c r="A22" s="17">
        <v>106</v>
      </c>
      <c r="B22" s="1" t="s">
        <v>189</v>
      </c>
      <c r="C22" s="5" t="s">
        <v>25</v>
      </c>
      <c r="D22" s="32" t="s">
        <v>863</v>
      </c>
      <c r="E22" s="6">
        <v>1</v>
      </c>
      <c r="F22" s="6">
        <v>0</v>
      </c>
      <c r="G22" s="2" t="s">
        <v>168</v>
      </c>
      <c r="H22" s="7">
        <v>350222.11000000004</v>
      </c>
      <c r="I22" s="7">
        <v>350222.11000000004</v>
      </c>
      <c r="J22" s="9"/>
      <c r="K22" s="18"/>
      <c r="L22" s="9" t="s">
        <v>712</v>
      </c>
      <c r="M22" s="53"/>
      <c r="N22" s="39"/>
      <c r="O22" s="40"/>
      <c r="P22" s="40"/>
      <c r="Q22" s="40"/>
      <c r="R22" s="58"/>
      <c r="S22" s="63" t="s">
        <v>917</v>
      </c>
      <c r="T22" s="61">
        <v>0</v>
      </c>
    </row>
    <row r="23" spans="1:20" ht="24.75" customHeight="1">
      <c r="A23" s="17">
        <v>108</v>
      </c>
      <c r="B23" s="1" t="s">
        <v>190</v>
      </c>
      <c r="C23" s="5" t="s">
        <v>21</v>
      </c>
      <c r="D23" s="32" t="s">
        <v>861</v>
      </c>
      <c r="E23" s="6">
        <v>1</v>
      </c>
      <c r="F23" s="6">
        <v>0</v>
      </c>
      <c r="G23" s="2" t="s">
        <v>168</v>
      </c>
      <c r="H23" s="7">
        <v>179143.23</v>
      </c>
      <c r="I23" s="7">
        <v>179143.23</v>
      </c>
      <c r="J23" s="9"/>
      <c r="K23" s="18"/>
      <c r="L23" s="9" t="s">
        <v>712</v>
      </c>
      <c r="M23" s="53"/>
      <c r="N23" s="39"/>
      <c r="O23" s="40"/>
      <c r="P23" s="40"/>
      <c r="Q23" s="40"/>
      <c r="R23" s="58"/>
      <c r="S23" s="63" t="s">
        <v>917</v>
      </c>
      <c r="T23" s="61">
        <v>0</v>
      </c>
    </row>
    <row r="24" spans="1:20" ht="24.75" customHeight="1">
      <c r="A24" s="17">
        <v>109</v>
      </c>
      <c r="B24" s="1" t="s">
        <v>191</v>
      </c>
      <c r="C24" s="5" t="s">
        <v>134</v>
      </c>
      <c r="D24" s="32" t="s">
        <v>864</v>
      </c>
      <c r="E24" s="6">
        <v>1</v>
      </c>
      <c r="F24" s="6">
        <v>0</v>
      </c>
      <c r="G24" s="2" t="s">
        <v>168</v>
      </c>
      <c r="H24" s="7">
        <v>73862.179999999993</v>
      </c>
      <c r="I24" s="7">
        <v>73862.179999999993</v>
      </c>
      <c r="J24" s="9"/>
      <c r="K24" s="18"/>
      <c r="L24" s="9" t="s">
        <v>712</v>
      </c>
      <c r="M24" s="53"/>
      <c r="N24" s="39"/>
      <c r="O24" s="40"/>
      <c r="P24" s="40"/>
      <c r="Q24" s="40"/>
      <c r="R24" s="58"/>
      <c r="S24" s="63" t="s">
        <v>917</v>
      </c>
      <c r="T24" s="61">
        <v>0</v>
      </c>
    </row>
    <row r="25" spans="1:20" ht="24.75" customHeight="1">
      <c r="A25" s="17">
        <v>111</v>
      </c>
      <c r="B25" s="1" t="s">
        <v>48</v>
      </c>
      <c r="C25" s="5" t="s">
        <v>47</v>
      </c>
      <c r="D25" s="32" t="s">
        <v>48</v>
      </c>
      <c r="E25" s="6">
        <v>1</v>
      </c>
      <c r="F25" s="6">
        <v>0</v>
      </c>
      <c r="G25" s="2" t="s">
        <v>171</v>
      </c>
      <c r="H25" s="7">
        <v>1954586.7</v>
      </c>
      <c r="I25" s="7">
        <v>53586.7</v>
      </c>
      <c r="J25" s="9"/>
      <c r="K25" s="18"/>
      <c r="L25" s="9" t="s">
        <v>712</v>
      </c>
      <c r="M25" s="53"/>
      <c r="N25" s="39"/>
      <c r="O25" s="40"/>
      <c r="P25" s="40"/>
      <c r="Q25" s="40"/>
      <c r="R25" s="58"/>
      <c r="S25" s="63" t="s">
        <v>917</v>
      </c>
      <c r="T25" s="61">
        <v>0</v>
      </c>
    </row>
    <row r="26" spans="1:20" ht="24.75" customHeight="1">
      <c r="A26" s="17">
        <v>112</v>
      </c>
      <c r="B26" s="1" t="s">
        <v>80</v>
      </c>
      <c r="C26" s="5" t="s">
        <v>79</v>
      </c>
      <c r="D26" s="32" t="s">
        <v>80</v>
      </c>
      <c r="E26" s="6">
        <v>1</v>
      </c>
      <c r="F26" s="6">
        <v>1</v>
      </c>
      <c r="G26" s="2" t="s">
        <v>163</v>
      </c>
      <c r="H26" s="7">
        <v>665788.94999999995</v>
      </c>
      <c r="I26" s="7">
        <v>522102.4</v>
      </c>
      <c r="J26" s="9"/>
      <c r="K26" s="89">
        <f>0.03*(H26-I26)</f>
        <v>4310.5964999999978</v>
      </c>
      <c r="L26" s="9" t="s">
        <v>774</v>
      </c>
      <c r="M26" s="76">
        <v>0</v>
      </c>
      <c r="N26" s="50" t="s">
        <v>772</v>
      </c>
      <c r="O26" s="51" t="s">
        <v>773</v>
      </c>
      <c r="P26" s="51" t="s">
        <v>773</v>
      </c>
      <c r="Q26" s="51" t="s">
        <v>770</v>
      </c>
      <c r="R26" s="59" t="s">
        <v>771</v>
      </c>
      <c r="S26" s="64" t="s">
        <v>837</v>
      </c>
      <c r="T26" s="65">
        <f>+K26</f>
        <v>4310.5964999999978</v>
      </c>
    </row>
    <row r="27" spans="1:20" ht="24.75" customHeight="1">
      <c r="A27" s="17">
        <v>115</v>
      </c>
      <c r="B27" s="1" t="s">
        <v>192</v>
      </c>
      <c r="C27" s="5" t="s">
        <v>127</v>
      </c>
      <c r="D27" s="32" t="s">
        <v>865</v>
      </c>
      <c r="E27" s="6">
        <v>1</v>
      </c>
      <c r="F27" s="6">
        <v>0</v>
      </c>
      <c r="G27" s="2" t="s">
        <v>169</v>
      </c>
      <c r="H27" s="7">
        <v>145157.35999999999</v>
      </c>
      <c r="I27" s="7">
        <v>135157.35999999999</v>
      </c>
      <c r="J27" s="9"/>
      <c r="K27" s="18"/>
      <c r="L27" s="9" t="s">
        <v>712</v>
      </c>
      <c r="M27" s="53"/>
      <c r="N27" s="39"/>
      <c r="O27" s="40"/>
      <c r="P27" s="40"/>
      <c r="Q27" s="40"/>
      <c r="R27" s="58"/>
      <c r="S27" s="63" t="s">
        <v>917</v>
      </c>
      <c r="T27" s="61">
        <v>0</v>
      </c>
    </row>
    <row r="28" spans="1:20" ht="24.75" customHeight="1">
      <c r="A28" s="17">
        <v>116</v>
      </c>
      <c r="B28" s="1" t="s">
        <v>193</v>
      </c>
      <c r="C28" s="5" t="s">
        <v>5</v>
      </c>
      <c r="D28" s="32" t="s">
        <v>866</v>
      </c>
      <c r="E28" s="6">
        <v>1</v>
      </c>
      <c r="F28" s="6">
        <v>0</v>
      </c>
      <c r="G28" s="2" t="s">
        <v>168</v>
      </c>
      <c r="H28" s="7">
        <v>153559.9</v>
      </c>
      <c r="I28" s="7">
        <v>153559.9</v>
      </c>
      <c r="J28" s="9" t="s">
        <v>704</v>
      </c>
      <c r="K28" s="18"/>
      <c r="L28" s="9" t="s">
        <v>717</v>
      </c>
      <c r="M28" s="53"/>
      <c r="N28" s="39">
        <v>43971</v>
      </c>
      <c r="O28" s="40">
        <v>44246</v>
      </c>
      <c r="P28" s="40">
        <v>44547</v>
      </c>
      <c r="Q28" s="40">
        <v>44620</v>
      </c>
      <c r="R28" s="58"/>
      <c r="S28" s="63" t="s">
        <v>917</v>
      </c>
      <c r="T28" s="61">
        <v>0</v>
      </c>
    </row>
    <row r="29" spans="1:20" ht="24.75" customHeight="1">
      <c r="A29" s="17">
        <v>117</v>
      </c>
      <c r="B29" s="1" t="s">
        <v>194</v>
      </c>
      <c r="C29" s="5" t="s">
        <v>0</v>
      </c>
      <c r="D29" s="32" t="s">
        <v>867</v>
      </c>
      <c r="E29" s="6">
        <v>1</v>
      </c>
      <c r="F29" s="6">
        <v>0</v>
      </c>
      <c r="G29" s="2" t="s">
        <v>168</v>
      </c>
      <c r="H29" s="7">
        <v>133432.56</v>
      </c>
      <c r="I29" s="7">
        <v>133432.56</v>
      </c>
      <c r="J29" s="9"/>
      <c r="K29" s="18"/>
      <c r="L29" s="9" t="s">
        <v>712</v>
      </c>
      <c r="M29" s="53"/>
      <c r="N29" s="39"/>
      <c r="O29" s="40"/>
      <c r="P29" s="40"/>
      <c r="Q29" s="40"/>
      <c r="R29" s="58"/>
      <c r="S29" s="63" t="s">
        <v>917</v>
      </c>
      <c r="T29" s="61">
        <v>0</v>
      </c>
    </row>
    <row r="30" spans="1:20" ht="24.75" customHeight="1">
      <c r="A30" s="17">
        <v>120</v>
      </c>
      <c r="B30" s="1" t="s">
        <v>195</v>
      </c>
      <c r="C30" s="5" t="s">
        <v>42</v>
      </c>
      <c r="D30" s="32" t="s">
        <v>856</v>
      </c>
      <c r="E30" s="6">
        <v>1</v>
      </c>
      <c r="F30" s="6">
        <v>0</v>
      </c>
      <c r="G30" s="2" t="s">
        <v>163</v>
      </c>
      <c r="H30" s="7">
        <v>240248.86000000002</v>
      </c>
      <c r="I30" s="7">
        <v>140248.86000000002</v>
      </c>
      <c r="J30" s="9"/>
      <c r="K30" s="18"/>
      <c r="L30" s="9" t="s">
        <v>712</v>
      </c>
      <c r="M30" s="53"/>
      <c r="N30" s="39"/>
      <c r="O30" s="40"/>
      <c r="P30" s="40"/>
      <c r="Q30" s="40"/>
      <c r="R30" s="58"/>
      <c r="S30" s="63" t="s">
        <v>917</v>
      </c>
      <c r="T30" s="61">
        <v>0</v>
      </c>
    </row>
    <row r="31" spans="1:20" ht="24.75" customHeight="1">
      <c r="A31" s="17">
        <v>121</v>
      </c>
      <c r="B31" s="1" t="s">
        <v>196</v>
      </c>
      <c r="C31" s="5" t="s">
        <v>134</v>
      </c>
      <c r="D31" s="32" t="s">
        <v>864</v>
      </c>
      <c r="E31" s="6">
        <v>1</v>
      </c>
      <c r="F31" s="6">
        <v>0</v>
      </c>
      <c r="G31" s="2" t="s">
        <v>165</v>
      </c>
      <c r="H31" s="7">
        <v>4000</v>
      </c>
      <c r="I31" s="7">
        <v>0</v>
      </c>
      <c r="J31" s="9"/>
      <c r="K31" s="18"/>
      <c r="L31" s="9" t="s">
        <v>712</v>
      </c>
      <c r="M31" s="53"/>
      <c r="N31" s="39"/>
      <c r="O31" s="40"/>
      <c r="P31" s="40"/>
      <c r="Q31" s="40"/>
      <c r="R31" s="58"/>
      <c r="S31" s="63" t="s">
        <v>917</v>
      </c>
      <c r="T31" s="61">
        <v>0</v>
      </c>
    </row>
    <row r="32" spans="1:20" ht="24.75" customHeight="1">
      <c r="A32" s="17">
        <v>123</v>
      </c>
      <c r="B32" s="1" t="s">
        <v>197</v>
      </c>
      <c r="C32" s="5" t="s">
        <v>134</v>
      </c>
      <c r="D32" s="32" t="s">
        <v>864</v>
      </c>
      <c r="E32" s="6">
        <v>1</v>
      </c>
      <c r="F32" s="6">
        <v>0</v>
      </c>
      <c r="G32" s="2" t="s">
        <v>168</v>
      </c>
      <c r="H32" s="7">
        <v>26687.61</v>
      </c>
      <c r="I32" s="7">
        <v>26687.61</v>
      </c>
      <c r="J32" s="9"/>
      <c r="K32" s="18"/>
      <c r="L32" s="9" t="s">
        <v>712</v>
      </c>
      <c r="M32" s="53"/>
      <c r="N32" s="39"/>
      <c r="O32" s="40"/>
      <c r="P32" s="40"/>
      <c r="Q32" s="40"/>
      <c r="R32" s="58"/>
      <c r="S32" s="63" t="s">
        <v>917</v>
      </c>
      <c r="T32" s="61">
        <v>0</v>
      </c>
    </row>
    <row r="33" spans="1:20" ht="24.75" customHeight="1">
      <c r="A33" s="17">
        <v>124</v>
      </c>
      <c r="B33" s="1" t="s">
        <v>198</v>
      </c>
      <c r="C33" s="5" t="s">
        <v>119</v>
      </c>
      <c r="D33" s="32" t="s">
        <v>868</v>
      </c>
      <c r="E33" s="6">
        <v>1</v>
      </c>
      <c r="F33" s="6">
        <v>0</v>
      </c>
      <c r="G33" s="2" t="s">
        <v>171</v>
      </c>
      <c r="H33" s="7">
        <v>19711.98</v>
      </c>
      <c r="I33" s="7">
        <v>4711.9799999999996</v>
      </c>
      <c r="J33" s="9"/>
      <c r="K33" s="18"/>
      <c r="L33" s="9" t="s">
        <v>712</v>
      </c>
      <c r="M33" s="53"/>
      <c r="N33" s="39"/>
      <c r="O33" s="40"/>
      <c r="P33" s="40"/>
      <c r="Q33" s="40"/>
      <c r="R33" s="58"/>
      <c r="S33" s="63" t="s">
        <v>917</v>
      </c>
      <c r="T33" s="61">
        <v>0</v>
      </c>
    </row>
    <row r="34" spans="1:20" ht="24.75" customHeight="1">
      <c r="A34" s="17">
        <v>127</v>
      </c>
      <c r="B34" s="1" t="s">
        <v>199</v>
      </c>
      <c r="C34" s="5" t="s">
        <v>25</v>
      </c>
      <c r="D34" s="32" t="s">
        <v>863</v>
      </c>
      <c r="E34" s="6">
        <v>1</v>
      </c>
      <c r="F34" s="6">
        <v>0</v>
      </c>
      <c r="G34" s="2" t="s">
        <v>168</v>
      </c>
      <c r="H34" s="7">
        <v>4028.32</v>
      </c>
      <c r="I34" s="7">
        <v>4028.32</v>
      </c>
      <c r="J34" s="9"/>
      <c r="K34" s="18"/>
      <c r="L34" s="9" t="s">
        <v>712</v>
      </c>
      <c r="M34" s="53"/>
      <c r="N34" s="39"/>
      <c r="O34" s="40"/>
      <c r="P34" s="40"/>
      <c r="Q34" s="40"/>
      <c r="R34" s="58"/>
      <c r="S34" s="63" t="s">
        <v>917</v>
      </c>
      <c r="T34" s="61">
        <v>0</v>
      </c>
    </row>
    <row r="35" spans="1:20" ht="24.75" customHeight="1">
      <c r="A35" s="17">
        <v>128</v>
      </c>
      <c r="B35" s="1" t="s">
        <v>200</v>
      </c>
      <c r="C35" s="5" t="s">
        <v>25</v>
      </c>
      <c r="D35" s="32" t="s">
        <v>863</v>
      </c>
      <c r="E35" s="6">
        <v>1</v>
      </c>
      <c r="F35" s="6">
        <v>0</v>
      </c>
      <c r="G35" s="2" t="s">
        <v>168</v>
      </c>
      <c r="H35" s="7">
        <v>44707.25</v>
      </c>
      <c r="I35" s="7">
        <v>44707.25</v>
      </c>
      <c r="J35" s="9"/>
      <c r="K35" s="18"/>
      <c r="L35" s="9" t="s">
        <v>712</v>
      </c>
      <c r="M35" s="53"/>
      <c r="N35" s="39"/>
      <c r="O35" s="40"/>
      <c r="P35" s="40"/>
      <c r="Q35" s="40"/>
      <c r="R35" s="58"/>
      <c r="S35" s="63" t="s">
        <v>917</v>
      </c>
      <c r="T35" s="61">
        <v>0</v>
      </c>
    </row>
    <row r="36" spans="1:20" ht="24.75" customHeight="1">
      <c r="A36" s="17">
        <v>131</v>
      </c>
      <c r="B36" s="1" t="s">
        <v>201</v>
      </c>
      <c r="C36" s="5" t="s">
        <v>2</v>
      </c>
      <c r="D36" s="32" t="s">
        <v>869</v>
      </c>
      <c r="E36" s="6">
        <v>1</v>
      </c>
      <c r="F36" s="6">
        <v>0</v>
      </c>
      <c r="G36" s="2" t="s">
        <v>168</v>
      </c>
      <c r="H36" s="7">
        <v>14941.95</v>
      </c>
      <c r="I36" s="7">
        <v>14941.95</v>
      </c>
      <c r="J36" s="9" t="s">
        <v>704</v>
      </c>
      <c r="K36" s="18"/>
      <c r="L36" s="9" t="s">
        <v>818</v>
      </c>
      <c r="M36" s="53"/>
      <c r="N36" s="39"/>
      <c r="O36" s="40"/>
      <c r="P36" s="40"/>
      <c r="Q36" s="40"/>
      <c r="R36" s="58"/>
      <c r="S36" s="63" t="s">
        <v>917</v>
      </c>
      <c r="T36" s="61">
        <v>0</v>
      </c>
    </row>
    <row r="37" spans="1:20" ht="24.75" customHeight="1">
      <c r="A37" s="17">
        <v>132</v>
      </c>
      <c r="B37" s="1" t="s">
        <v>202</v>
      </c>
      <c r="C37" s="5" t="s">
        <v>23</v>
      </c>
      <c r="D37" s="32" t="s">
        <v>870</v>
      </c>
      <c r="E37" s="6">
        <v>1</v>
      </c>
      <c r="F37" s="6">
        <v>0</v>
      </c>
      <c r="G37" s="2" t="s">
        <v>168</v>
      </c>
      <c r="H37" s="7">
        <v>16819.48</v>
      </c>
      <c r="I37" s="7">
        <v>16819.48</v>
      </c>
      <c r="J37" s="9"/>
      <c r="K37" s="18"/>
      <c r="L37" s="9" t="s">
        <v>712</v>
      </c>
      <c r="M37" s="53"/>
      <c r="N37" s="39"/>
      <c r="O37" s="40"/>
      <c r="P37" s="40"/>
      <c r="Q37" s="40"/>
      <c r="R37" s="58"/>
      <c r="S37" s="63" t="s">
        <v>917</v>
      </c>
      <c r="T37" s="61">
        <v>0</v>
      </c>
    </row>
    <row r="38" spans="1:20" ht="24.75" customHeight="1">
      <c r="A38" s="17">
        <v>133</v>
      </c>
      <c r="B38" s="1" t="s">
        <v>203</v>
      </c>
      <c r="C38" s="5" t="s">
        <v>2</v>
      </c>
      <c r="D38" s="32" t="s">
        <v>869</v>
      </c>
      <c r="E38" s="6">
        <v>1</v>
      </c>
      <c r="F38" s="6">
        <v>0</v>
      </c>
      <c r="G38" s="2" t="s">
        <v>165</v>
      </c>
      <c r="H38" s="7">
        <v>23000</v>
      </c>
      <c r="I38" s="7">
        <v>0</v>
      </c>
      <c r="J38" s="9" t="s">
        <v>695</v>
      </c>
      <c r="K38" s="18"/>
      <c r="L38" s="9" t="s">
        <v>712</v>
      </c>
      <c r="M38" s="53"/>
      <c r="N38" s="39"/>
      <c r="O38" s="40"/>
      <c r="P38" s="40"/>
      <c r="Q38" s="40"/>
      <c r="R38" s="58"/>
      <c r="S38" s="63" t="s">
        <v>917</v>
      </c>
      <c r="T38" s="61">
        <v>0</v>
      </c>
    </row>
    <row r="39" spans="1:20" ht="24.75" customHeight="1">
      <c r="A39" s="17">
        <v>135</v>
      </c>
      <c r="B39" s="1" t="s">
        <v>204</v>
      </c>
      <c r="C39" s="5" t="s">
        <v>19</v>
      </c>
      <c r="D39" s="32" t="s">
        <v>871</v>
      </c>
      <c r="E39" s="6">
        <v>1</v>
      </c>
      <c r="F39" s="6">
        <v>0</v>
      </c>
      <c r="G39" s="2" t="s">
        <v>165</v>
      </c>
      <c r="H39" s="7">
        <v>23000</v>
      </c>
      <c r="I39" s="7">
        <v>0</v>
      </c>
      <c r="J39" s="9"/>
      <c r="K39" s="18"/>
      <c r="L39" s="9" t="s">
        <v>712</v>
      </c>
      <c r="M39" s="53"/>
      <c r="N39" s="39"/>
      <c r="O39" s="40"/>
      <c r="P39" s="40"/>
      <c r="Q39" s="40"/>
      <c r="R39" s="58"/>
      <c r="S39" s="63" t="s">
        <v>917</v>
      </c>
      <c r="T39" s="61">
        <v>0</v>
      </c>
    </row>
    <row r="40" spans="1:20" ht="24.75" customHeight="1">
      <c r="A40" s="17">
        <v>136</v>
      </c>
      <c r="B40" s="1" t="s">
        <v>205</v>
      </c>
      <c r="C40" s="5" t="s">
        <v>2</v>
      </c>
      <c r="D40" s="32" t="s">
        <v>869</v>
      </c>
      <c r="E40" s="6">
        <v>1</v>
      </c>
      <c r="F40" s="6">
        <v>0</v>
      </c>
      <c r="G40" s="2" t="s">
        <v>171</v>
      </c>
      <c r="H40" s="7">
        <v>75436.25</v>
      </c>
      <c r="I40" s="7">
        <v>1436.25</v>
      </c>
      <c r="J40" s="9"/>
      <c r="K40" s="18"/>
      <c r="L40" s="9" t="s">
        <v>712</v>
      </c>
      <c r="M40" s="53"/>
      <c r="N40" s="39"/>
      <c r="O40" s="40"/>
      <c r="P40" s="40"/>
      <c r="Q40" s="40"/>
      <c r="R40" s="58"/>
      <c r="S40" s="63" t="s">
        <v>917</v>
      </c>
      <c r="T40" s="61">
        <v>0</v>
      </c>
    </row>
    <row r="41" spans="1:20" ht="24.75" customHeight="1">
      <c r="A41" s="17">
        <v>137</v>
      </c>
      <c r="B41" s="1" t="s">
        <v>206</v>
      </c>
      <c r="C41" s="5" t="s">
        <v>114</v>
      </c>
      <c r="D41" s="32" t="s">
        <v>872</v>
      </c>
      <c r="E41" s="6">
        <v>1</v>
      </c>
      <c r="F41" s="6">
        <v>1</v>
      </c>
      <c r="G41" s="2" t="s">
        <v>169</v>
      </c>
      <c r="H41" s="7">
        <v>243533.44</v>
      </c>
      <c r="I41" s="7">
        <v>243533.44</v>
      </c>
      <c r="J41" s="9" t="s">
        <v>708</v>
      </c>
      <c r="K41" s="18"/>
      <c r="L41" s="9" t="s">
        <v>719</v>
      </c>
      <c r="M41" s="53"/>
      <c r="N41" s="39">
        <v>44277</v>
      </c>
      <c r="O41" s="40">
        <v>45484</v>
      </c>
      <c r="P41" s="40">
        <v>45484</v>
      </c>
      <c r="Q41" s="47" t="s">
        <v>163</v>
      </c>
      <c r="R41" s="58"/>
      <c r="S41" s="61" t="s">
        <v>920</v>
      </c>
      <c r="T41" s="61">
        <v>0</v>
      </c>
    </row>
    <row r="42" spans="1:20" ht="24.75" customHeight="1">
      <c r="A42" s="17">
        <v>138</v>
      </c>
      <c r="B42" s="1" t="s">
        <v>207</v>
      </c>
      <c r="C42" s="5" t="s">
        <v>113</v>
      </c>
      <c r="D42" s="32" t="s">
        <v>873</v>
      </c>
      <c r="E42" s="6">
        <v>1</v>
      </c>
      <c r="F42" s="6">
        <v>1</v>
      </c>
      <c r="G42" s="2" t="s">
        <v>169</v>
      </c>
      <c r="H42" s="7">
        <v>3744443.44</v>
      </c>
      <c r="I42" s="7">
        <v>3557553.98</v>
      </c>
      <c r="J42" s="9" t="s">
        <v>707</v>
      </c>
      <c r="K42" s="18"/>
      <c r="L42" s="9" t="s">
        <v>718</v>
      </c>
      <c r="M42" s="53"/>
      <c r="N42" s="39">
        <v>44299</v>
      </c>
      <c r="O42" s="40">
        <v>44957</v>
      </c>
      <c r="P42" s="40">
        <v>44957</v>
      </c>
      <c r="Q42" s="45" t="s">
        <v>163</v>
      </c>
      <c r="R42" s="58"/>
      <c r="S42" s="61" t="s">
        <v>920</v>
      </c>
      <c r="T42" s="61">
        <v>0</v>
      </c>
    </row>
    <row r="43" spans="1:20" ht="24.75" customHeight="1">
      <c r="A43" s="17">
        <v>139</v>
      </c>
      <c r="B43" s="1" t="s">
        <v>208</v>
      </c>
      <c r="C43" s="5" t="s">
        <v>134</v>
      </c>
      <c r="D43" s="32" t="s">
        <v>864</v>
      </c>
      <c r="E43" s="6">
        <v>1</v>
      </c>
      <c r="F43" s="6">
        <v>0</v>
      </c>
      <c r="G43" s="2" t="s">
        <v>169</v>
      </c>
      <c r="H43" s="7">
        <v>400361.93</v>
      </c>
      <c r="I43" s="7">
        <v>400361.93</v>
      </c>
      <c r="J43" s="9"/>
      <c r="K43" s="18"/>
      <c r="L43" s="9" t="s">
        <v>712</v>
      </c>
      <c r="M43" s="53"/>
      <c r="N43" s="39"/>
      <c r="O43" s="40"/>
      <c r="P43" s="40"/>
      <c r="Q43" s="40"/>
      <c r="R43" s="58"/>
      <c r="S43" s="63" t="s">
        <v>917</v>
      </c>
      <c r="T43" s="61">
        <v>0</v>
      </c>
    </row>
    <row r="44" spans="1:20" ht="24.75" customHeight="1">
      <c r="A44" s="17">
        <v>141</v>
      </c>
      <c r="B44" s="1" t="s">
        <v>209</v>
      </c>
      <c r="C44" s="5" t="s">
        <v>114</v>
      </c>
      <c r="D44" s="32" t="s">
        <v>872</v>
      </c>
      <c r="E44" s="6">
        <v>1</v>
      </c>
      <c r="F44" s="6">
        <v>1</v>
      </c>
      <c r="G44" s="2" t="s">
        <v>169</v>
      </c>
      <c r="H44" s="7">
        <v>553136.55000000005</v>
      </c>
      <c r="I44" s="7">
        <v>347740.45</v>
      </c>
      <c r="J44" s="9" t="s">
        <v>707</v>
      </c>
      <c r="K44" s="18"/>
      <c r="L44" s="9" t="s">
        <v>719</v>
      </c>
      <c r="M44" s="53"/>
      <c r="N44" s="39">
        <v>44277</v>
      </c>
      <c r="O44" s="40">
        <v>45484</v>
      </c>
      <c r="P44" s="40">
        <v>45484</v>
      </c>
      <c r="Q44" s="47" t="s">
        <v>163</v>
      </c>
      <c r="R44" s="58"/>
      <c r="S44" s="61" t="s">
        <v>920</v>
      </c>
      <c r="T44" s="61">
        <v>0</v>
      </c>
    </row>
    <row r="45" spans="1:20" ht="24.75" customHeight="1">
      <c r="A45" s="17">
        <v>142</v>
      </c>
      <c r="B45" s="1" t="s">
        <v>210</v>
      </c>
      <c r="C45" s="5" t="s">
        <v>114</v>
      </c>
      <c r="D45" s="32" t="s">
        <v>872</v>
      </c>
      <c r="E45" s="6">
        <v>1</v>
      </c>
      <c r="F45" s="6">
        <v>1</v>
      </c>
      <c r="G45" s="2" t="s">
        <v>169</v>
      </c>
      <c r="H45" s="7">
        <v>204598.56</v>
      </c>
      <c r="I45" s="7">
        <v>204598.56</v>
      </c>
      <c r="J45" s="9" t="s">
        <v>708</v>
      </c>
      <c r="K45" s="18"/>
      <c r="L45" s="9" t="s">
        <v>719</v>
      </c>
      <c r="M45" s="53"/>
      <c r="N45" s="39">
        <v>44277</v>
      </c>
      <c r="O45" s="40">
        <v>45484</v>
      </c>
      <c r="P45" s="40">
        <v>45484</v>
      </c>
      <c r="Q45" s="47" t="s">
        <v>163</v>
      </c>
      <c r="R45" s="58"/>
      <c r="S45" s="61" t="s">
        <v>920</v>
      </c>
      <c r="T45" s="61">
        <v>0</v>
      </c>
    </row>
    <row r="46" spans="1:20" ht="24.75" customHeight="1">
      <c r="A46" s="17">
        <v>143</v>
      </c>
      <c r="B46" s="1" t="s">
        <v>211</v>
      </c>
      <c r="C46" s="5" t="s">
        <v>114</v>
      </c>
      <c r="D46" s="32" t="s">
        <v>872</v>
      </c>
      <c r="E46" s="6">
        <v>1</v>
      </c>
      <c r="F46" s="6">
        <v>1</v>
      </c>
      <c r="G46" s="2" t="s">
        <v>169</v>
      </c>
      <c r="H46" s="7">
        <v>595976.67000000004</v>
      </c>
      <c r="I46" s="7">
        <v>535078.64</v>
      </c>
      <c r="J46" s="9" t="s">
        <v>707</v>
      </c>
      <c r="K46" s="18"/>
      <c r="L46" s="9" t="s">
        <v>719</v>
      </c>
      <c r="M46" s="53"/>
      <c r="N46" s="39">
        <v>44277</v>
      </c>
      <c r="O46" s="40">
        <v>45484</v>
      </c>
      <c r="P46" s="40">
        <v>45484</v>
      </c>
      <c r="Q46" s="47" t="s">
        <v>163</v>
      </c>
      <c r="R46" s="58"/>
      <c r="S46" s="61" t="s">
        <v>920</v>
      </c>
      <c r="T46" s="61">
        <v>0</v>
      </c>
    </row>
    <row r="47" spans="1:20" ht="24.75" customHeight="1">
      <c r="A47" s="17">
        <v>147</v>
      </c>
      <c r="B47" s="1" t="s">
        <v>212</v>
      </c>
      <c r="C47" s="5" t="s">
        <v>125</v>
      </c>
      <c r="D47" s="32" t="s">
        <v>874</v>
      </c>
      <c r="E47" s="6">
        <v>1</v>
      </c>
      <c r="F47" s="6">
        <v>1</v>
      </c>
      <c r="G47" s="2" t="s">
        <v>168</v>
      </c>
      <c r="H47" s="7">
        <v>8706.9500000000007</v>
      </c>
      <c r="I47" s="7">
        <v>8706.9500000000007</v>
      </c>
      <c r="J47" s="9" t="s">
        <v>709</v>
      </c>
      <c r="K47" s="18"/>
      <c r="L47" s="9" t="s">
        <v>804</v>
      </c>
      <c r="M47" s="53"/>
      <c r="N47" s="39"/>
      <c r="O47" s="40"/>
      <c r="P47" s="40"/>
      <c r="Q47" s="40"/>
      <c r="R47" s="58"/>
      <c r="S47" s="61" t="s">
        <v>920</v>
      </c>
      <c r="T47" s="61">
        <v>0</v>
      </c>
    </row>
    <row r="48" spans="1:20" ht="24.75" customHeight="1">
      <c r="A48" s="17">
        <v>149</v>
      </c>
      <c r="B48" s="1" t="s">
        <v>213</v>
      </c>
      <c r="C48" s="5" t="s">
        <v>22</v>
      </c>
      <c r="D48" s="32" t="s">
        <v>875</v>
      </c>
      <c r="E48" s="6">
        <v>1</v>
      </c>
      <c r="F48" s="6">
        <v>1</v>
      </c>
      <c r="G48" s="2" t="s">
        <v>168</v>
      </c>
      <c r="H48" s="7">
        <v>26296.78</v>
      </c>
      <c r="I48" s="7">
        <v>26296.78</v>
      </c>
      <c r="J48" s="9" t="s">
        <v>709</v>
      </c>
      <c r="K48" s="18"/>
      <c r="L48" s="9" t="s">
        <v>818</v>
      </c>
      <c r="M48" s="53"/>
      <c r="N48" s="39"/>
      <c r="O48" s="40"/>
      <c r="P48" s="40"/>
      <c r="Q48" s="40"/>
      <c r="R48" s="58"/>
      <c r="S48" s="61" t="s">
        <v>920</v>
      </c>
      <c r="T48" s="61">
        <v>0</v>
      </c>
    </row>
    <row r="49" spans="1:20" ht="24.75" customHeight="1">
      <c r="A49" s="17">
        <v>150</v>
      </c>
      <c r="B49" s="1" t="s">
        <v>214</v>
      </c>
      <c r="C49" s="5" t="s">
        <v>5</v>
      </c>
      <c r="D49" s="32" t="s">
        <v>866</v>
      </c>
      <c r="E49" s="6">
        <v>1</v>
      </c>
      <c r="F49" s="6">
        <v>0</v>
      </c>
      <c r="G49" s="2" t="s">
        <v>171</v>
      </c>
      <c r="H49" s="7">
        <v>53870.97</v>
      </c>
      <c r="I49" s="7">
        <v>1870.9700000000003</v>
      </c>
      <c r="J49" s="9"/>
      <c r="K49" s="18"/>
      <c r="L49" s="9" t="s">
        <v>712</v>
      </c>
      <c r="M49" s="53"/>
      <c r="N49" s="39"/>
      <c r="O49" s="40"/>
      <c r="P49" s="40"/>
      <c r="Q49" s="40"/>
      <c r="R49" s="58"/>
      <c r="S49" s="63" t="s">
        <v>917</v>
      </c>
      <c r="T49" s="61">
        <v>0</v>
      </c>
    </row>
    <row r="50" spans="1:20" ht="24.75" customHeight="1">
      <c r="A50" s="17">
        <v>152</v>
      </c>
      <c r="B50" s="1" t="s">
        <v>215</v>
      </c>
      <c r="C50" s="5" t="s">
        <v>22</v>
      </c>
      <c r="D50" s="32" t="s">
        <v>875</v>
      </c>
      <c r="E50" s="6">
        <v>1</v>
      </c>
      <c r="F50" s="6">
        <v>1</v>
      </c>
      <c r="G50" s="2" t="s">
        <v>168</v>
      </c>
      <c r="H50" s="7">
        <v>105315.24</v>
      </c>
      <c r="I50" s="7">
        <v>105315.24</v>
      </c>
      <c r="J50" s="9" t="s">
        <v>709</v>
      </c>
      <c r="K50" s="18"/>
      <c r="L50" s="9" t="s">
        <v>818</v>
      </c>
      <c r="M50" s="53"/>
      <c r="N50" s="39"/>
      <c r="O50" s="40"/>
      <c r="P50" s="40"/>
      <c r="Q50" s="40"/>
      <c r="R50" s="58"/>
      <c r="S50" s="61" t="s">
        <v>920</v>
      </c>
      <c r="T50" s="61">
        <v>0</v>
      </c>
    </row>
    <row r="51" spans="1:20" ht="24.75" customHeight="1">
      <c r="A51" s="17">
        <v>153</v>
      </c>
      <c r="B51" s="1" t="s">
        <v>216</v>
      </c>
      <c r="C51" s="5" t="s">
        <v>22</v>
      </c>
      <c r="D51" s="32" t="s">
        <v>875</v>
      </c>
      <c r="E51" s="6">
        <v>1</v>
      </c>
      <c r="F51" s="6">
        <v>1</v>
      </c>
      <c r="G51" s="2" t="s">
        <v>171</v>
      </c>
      <c r="H51" s="7">
        <v>215123.65</v>
      </c>
      <c r="I51" s="7">
        <v>27123.65</v>
      </c>
      <c r="J51" s="9"/>
      <c r="K51" s="89">
        <f>0.03*(H51-I51)</f>
        <v>5640</v>
      </c>
      <c r="L51" s="9" t="s">
        <v>796</v>
      </c>
      <c r="M51" s="76">
        <v>0</v>
      </c>
      <c r="N51" s="39"/>
      <c r="O51" s="40"/>
      <c r="P51" s="40"/>
      <c r="Q51" s="40"/>
      <c r="R51" s="58"/>
      <c r="S51" s="64" t="s">
        <v>837</v>
      </c>
      <c r="T51" s="65">
        <f>+K51</f>
        <v>5640</v>
      </c>
    </row>
    <row r="52" spans="1:20" ht="24.75" customHeight="1">
      <c r="A52" s="17">
        <v>154</v>
      </c>
      <c r="B52" s="1" t="s">
        <v>52</v>
      </c>
      <c r="C52" s="5" t="s">
        <v>51</v>
      </c>
      <c r="D52" s="32" t="s">
        <v>52</v>
      </c>
      <c r="E52" s="6">
        <v>1</v>
      </c>
      <c r="F52" s="6">
        <v>1</v>
      </c>
      <c r="G52" s="2" t="s">
        <v>168</v>
      </c>
      <c r="H52" s="7">
        <v>317778.75</v>
      </c>
      <c r="I52" s="7">
        <v>317778.75</v>
      </c>
      <c r="J52" s="9" t="s">
        <v>695</v>
      </c>
      <c r="K52" s="18"/>
      <c r="L52" s="9" t="s">
        <v>712</v>
      </c>
      <c r="M52" s="53"/>
      <c r="N52" s="39"/>
      <c r="O52" s="40"/>
      <c r="P52" s="40"/>
      <c r="Q52" s="40"/>
      <c r="R52" s="58"/>
      <c r="S52" s="63" t="s">
        <v>919</v>
      </c>
      <c r="T52" s="61">
        <v>0</v>
      </c>
    </row>
    <row r="53" spans="1:20" ht="24.75" customHeight="1">
      <c r="A53" s="17">
        <v>155</v>
      </c>
      <c r="B53" s="1" t="s">
        <v>217</v>
      </c>
      <c r="C53" s="5" t="s">
        <v>134</v>
      </c>
      <c r="D53" s="32" t="s">
        <v>864</v>
      </c>
      <c r="E53" s="6">
        <v>1</v>
      </c>
      <c r="F53" s="6">
        <v>0</v>
      </c>
      <c r="G53" s="2" t="s">
        <v>165</v>
      </c>
      <c r="H53" s="7">
        <v>375000</v>
      </c>
      <c r="I53" s="7">
        <v>0</v>
      </c>
      <c r="J53" s="9"/>
      <c r="K53" s="18"/>
      <c r="L53" s="9" t="s">
        <v>712</v>
      </c>
      <c r="M53" s="53"/>
      <c r="N53" s="39"/>
      <c r="O53" s="40"/>
      <c r="P53" s="40"/>
      <c r="Q53" s="40"/>
      <c r="R53" s="58"/>
      <c r="S53" s="63" t="s">
        <v>917</v>
      </c>
      <c r="T53" s="61">
        <v>0</v>
      </c>
    </row>
    <row r="54" spans="1:20" ht="24.75" customHeight="1">
      <c r="A54" s="17">
        <v>159</v>
      </c>
      <c r="B54" s="1" t="s">
        <v>218</v>
      </c>
      <c r="C54" s="5" t="s">
        <v>24</v>
      </c>
      <c r="D54" s="32" t="s">
        <v>876</v>
      </c>
      <c r="E54" s="6">
        <v>1</v>
      </c>
      <c r="F54" s="6">
        <v>0</v>
      </c>
      <c r="G54" s="2" t="s">
        <v>168</v>
      </c>
      <c r="H54" s="7">
        <v>15716</v>
      </c>
      <c r="I54" s="7">
        <v>15716</v>
      </c>
      <c r="J54" s="9"/>
      <c r="K54" s="18"/>
      <c r="L54" s="9" t="s">
        <v>712</v>
      </c>
      <c r="M54" s="53"/>
      <c r="N54" s="39"/>
      <c r="O54" s="40"/>
      <c r="P54" s="40"/>
      <c r="Q54" s="40"/>
      <c r="R54" s="58"/>
      <c r="S54" s="63" t="s">
        <v>917</v>
      </c>
      <c r="T54" s="61">
        <v>0</v>
      </c>
    </row>
    <row r="55" spans="1:20" ht="24.75" customHeight="1">
      <c r="A55" s="17">
        <v>160</v>
      </c>
      <c r="B55" s="1" t="s">
        <v>219</v>
      </c>
      <c r="C55" s="5" t="s">
        <v>3</v>
      </c>
      <c r="D55" s="32" t="s">
        <v>877</v>
      </c>
      <c r="E55" s="6">
        <v>1</v>
      </c>
      <c r="F55" s="6">
        <v>0</v>
      </c>
      <c r="G55" s="2" t="s">
        <v>168</v>
      </c>
      <c r="H55" s="7">
        <v>93565.970000000016</v>
      </c>
      <c r="I55" s="7">
        <v>93565.970000000016</v>
      </c>
      <c r="J55" s="9" t="s">
        <v>697</v>
      </c>
      <c r="K55" s="18"/>
      <c r="L55" s="9" t="s">
        <v>712</v>
      </c>
      <c r="M55" s="53"/>
      <c r="N55" s="39"/>
      <c r="O55" s="40"/>
      <c r="P55" s="40"/>
      <c r="Q55" s="40"/>
      <c r="R55" s="58"/>
      <c r="S55" s="63" t="s">
        <v>917</v>
      </c>
      <c r="T55" s="61">
        <v>0</v>
      </c>
    </row>
    <row r="56" spans="1:20" ht="24.75" customHeight="1">
      <c r="A56" s="17">
        <v>161</v>
      </c>
      <c r="B56" s="1" t="s">
        <v>220</v>
      </c>
      <c r="C56" s="5" t="s">
        <v>24</v>
      </c>
      <c r="D56" s="32" t="s">
        <v>876</v>
      </c>
      <c r="E56" s="6">
        <v>1</v>
      </c>
      <c r="F56" s="6">
        <v>0</v>
      </c>
      <c r="G56" s="2" t="s">
        <v>168</v>
      </c>
      <c r="H56" s="7">
        <v>116021.65000000001</v>
      </c>
      <c r="I56" s="7">
        <v>116021.65000000001</v>
      </c>
      <c r="J56" s="9"/>
      <c r="K56" s="18"/>
      <c r="L56" s="9" t="s">
        <v>712</v>
      </c>
      <c r="M56" s="53"/>
      <c r="N56" s="39"/>
      <c r="O56" s="40"/>
      <c r="P56" s="40"/>
      <c r="Q56" s="40"/>
      <c r="R56" s="58"/>
      <c r="S56" s="63" t="s">
        <v>917</v>
      </c>
      <c r="T56" s="61">
        <v>0</v>
      </c>
    </row>
    <row r="57" spans="1:20" ht="24.75" customHeight="1">
      <c r="A57" s="17">
        <v>165</v>
      </c>
      <c r="B57" s="1" t="s">
        <v>221</v>
      </c>
      <c r="C57" s="5" t="s">
        <v>24</v>
      </c>
      <c r="D57" s="32" t="s">
        <v>876</v>
      </c>
      <c r="E57" s="6">
        <v>1</v>
      </c>
      <c r="F57" s="6">
        <v>0</v>
      </c>
      <c r="G57" s="2" t="s">
        <v>163</v>
      </c>
      <c r="H57" s="7">
        <v>334439.3</v>
      </c>
      <c r="I57" s="7">
        <v>333439.3</v>
      </c>
      <c r="J57" s="9"/>
      <c r="K57" s="18"/>
      <c r="L57" s="9" t="s">
        <v>712</v>
      </c>
      <c r="M57" s="53"/>
      <c r="N57" s="39"/>
      <c r="O57" s="40"/>
      <c r="P57" s="40"/>
      <c r="Q57" s="40"/>
      <c r="R57" s="58"/>
      <c r="S57" s="63" t="s">
        <v>917</v>
      </c>
      <c r="T57" s="61">
        <v>0</v>
      </c>
    </row>
    <row r="58" spans="1:20" ht="24.75" customHeight="1">
      <c r="A58" s="17">
        <v>166</v>
      </c>
      <c r="B58" s="1" t="s">
        <v>222</v>
      </c>
      <c r="C58" s="5" t="s">
        <v>24</v>
      </c>
      <c r="D58" s="32" t="s">
        <v>876</v>
      </c>
      <c r="E58" s="6">
        <v>1</v>
      </c>
      <c r="F58" s="6">
        <v>0</v>
      </c>
      <c r="G58" s="2" t="s">
        <v>168</v>
      </c>
      <c r="H58" s="7">
        <v>50210.85</v>
      </c>
      <c r="I58" s="7">
        <v>50210.85</v>
      </c>
      <c r="J58" s="9"/>
      <c r="K58" s="18"/>
      <c r="L58" s="9" t="s">
        <v>712</v>
      </c>
      <c r="M58" s="53"/>
      <c r="N58" s="39"/>
      <c r="O58" s="40"/>
      <c r="P58" s="40"/>
      <c r="Q58" s="40"/>
      <c r="R58" s="58"/>
      <c r="S58" s="63" t="s">
        <v>917</v>
      </c>
      <c r="T58" s="61">
        <v>0</v>
      </c>
    </row>
    <row r="59" spans="1:20" ht="24.75" customHeight="1">
      <c r="A59" s="17">
        <v>168</v>
      </c>
      <c r="B59" s="1" t="s">
        <v>223</v>
      </c>
      <c r="C59" s="5" t="s">
        <v>24</v>
      </c>
      <c r="D59" s="32" t="s">
        <v>876</v>
      </c>
      <c r="E59" s="6">
        <v>1</v>
      </c>
      <c r="F59" s="6">
        <v>0</v>
      </c>
      <c r="G59" s="2" t="s">
        <v>168</v>
      </c>
      <c r="H59" s="7">
        <v>9020.24</v>
      </c>
      <c r="I59" s="7">
        <v>9020.24</v>
      </c>
      <c r="J59" s="9"/>
      <c r="K59" s="18"/>
      <c r="L59" s="9" t="s">
        <v>712</v>
      </c>
      <c r="M59" s="53"/>
      <c r="N59" s="39"/>
      <c r="O59" s="40"/>
      <c r="P59" s="40"/>
      <c r="Q59" s="40"/>
      <c r="R59" s="58"/>
      <c r="S59" s="63" t="s">
        <v>917</v>
      </c>
      <c r="T59" s="61">
        <v>0</v>
      </c>
    </row>
    <row r="60" spans="1:20" ht="24.75" customHeight="1">
      <c r="A60" s="17">
        <v>170</v>
      </c>
      <c r="B60" s="1" t="s">
        <v>224</v>
      </c>
      <c r="C60" s="5" t="s">
        <v>44</v>
      </c>
      <c r="D60" s="32" t="s">
        <v>855</v>
      </c>
      <c r="E60" s="6">
        <v>1</v>
      </c>
      <c r="F60" s="6">
        <v>0</v>
      </c>
      <c r="G60" s="2" t="s">
        <v>171</v>
      </c>
      <c r="H60" s="7">
        <v>960775</v>
      </c>
      <c r="I60" s="7">
        <v>775</v>
      </c>
      <c r="J60" s="9"/>
      <c r="K60" s="18"/>
      <c r="L60" s="9" t="s">
        <v>712</v>
      </c>
      <c r="M60" s="53"/>
      <c r="N60" s="39"/>
      <c r="O60" s="40"/>
      <c r="P60" s="40"/>
      <c r="Q60" s="40"/>
      <c r="R60" s="58"/>
      <c r="S60" s="63" t="s">
        <v>917</v>
      </c>
      <c r="T60" s="61">
        <v>0</v>
      </c>
    </row>
    <row r="61" spans="1:20" ht="24.75" customHeight="1">
      <c r="A61" s="17">
        <v>171</v>
      </c>
      <c r="B61" s="1" t="s">
        <v>225</v>
      </c>
      <c r="C61" s="5" t="s">
        <v>133</v>
      </c>
      <c r="D61" s="32" t="s">
        <v>878</v>
      </c>
      <c r="E61" s="6">
        <v>1</v>
      </c>
      <c r="F61" s="6">
        <v>0</v>
      </c>
      <c r="G61" s="2" t="s">
        <v>168</v>
      </c>
      <c r="H61" s="7">
        <v>28468.26</v>
      </c>
      <c r="I61" s="7">
        <v>28468.26</v>
      </c>
      <c r="J61" s="9" t="s">
        <v>704</v>
      </c>
      <c r="K61" s="18"/>
      <c r="L61" s="9" t="s">
        <v>804</v>
      </c>
      <c r="M61" s="53"/>
      <c r="N61" s="39"/>
      <c r="O61" s="40"/>
      <c r="P61" s="40"/>
      <c r="Q61" s="40"/>
      <c r="R61" s="58"/>
      <c r="S61" s="63" t="s">
        <v>917</v>
      </c>
      <c r="T61" s="61">
        <v>0</v>
      </c>
    </row>
    <row r="62" spans="1:20" ht="24.75" customHeight="1">
      <c r="A62" s="17">
        <v>173</v>
      </c>
      <c r="B62" s="1" t="s">
        <v>54</v>
      </c>
      <c r="C62" s="5" t="s">
        <v>53</v>
      </c>
      <c r="D62" s="32" t="s">
        <v>54</v>
      </c>
      <c r="E62" s="6">
        <v>1</v>
      </c>
      <c r="F62" s="6">
        <v>0</v>
      </c>
      <c r="G62" s="2" t="s">
        <v>171</v>
      </c>
      <c r="H62" s="7">
        <v>60118.2</v>
      </c>
      <c r="I62" s="7">
        <v>118.2</v>
      </c>
      <c r="J62" s="9"/>
      <c r="K62" s="18"/>
      <c r="L62" s="9" t="s">
        <v>712</v>
      </c>
      <c r="M62" s="53"/>
      <c r="N62" s="39"/>
      <c r="O62" s="40"/>
      <c r="P62" s="40"/>
      <c r="Q62" s="40"/>
      <c r="R62" s="58"/>
      <c r="S62" s="63" t="s">
        <v>917</v>
      </c>
      <c r="T62" s="61">
        <v>0</v>
      </c>
    </row>
    <row r="63" spans="1:20" ht="24.75" customHeight="1">
      <c r="A63" s="17">
        <v>175</v>
      </c>
      <c r="B63" s="1" t="s">
        <v>226</v>
      </c>
      <c r="C63" s="5" t="s">
        <v>133</v>
      </c>
      <c r="D63" s="32" t="s">
        <v>878</v>
      </c>
      <c r="E63" s="6">
        <v>1</v>
      </c>
      <c r="F63" s="6">
        <v>0</v>
      </c>
      <c r="G63" s="2" t="s">
        <v>169</v>
      </c>
      <c r="H63" s="7">
        <v>1954588.09</v>
      </c>
      <c r="I63" s="7">
        <v>1937254.9100000001</v>
      </c>
      <c r="J63" s="9" t="s">
        <v>704</v>
      </c>
      <c r="K63" s="18"/>
      <c r="L63" s="9" t="s">
        <v>720</v>
      </c>
      <c r="M63" s="53"/>
      <c r="N63" s="39">
        <v>44517</v>
      </c>
      <c r="O63" s="40">
        <v>45245</v>
      </c>
      <c r="P63" s="40">
        <v>45303</v>
      </c>
      <c r="Q63" s="40">
        <v>45482</v>
      </c>
      <c r="R63" s="58"/>
      <c r="S63" s="63" t="s">
        <v>917</v>
      </c>
      <c r="T63" s="61">
        <v>0</v>
      </c>
    </row>
    <row r="64" spans="1:20" ht="24.75" customHeight="1">
      <c r="A64" s="17">
        <v>176</v>
      </c>
      <c r="B64" s="1" t="s">
        <v>227</v>
      </c>
      <c r="C64" s="5" t="s">
        <v>133</v>
      </c>
      <c r="D64" s="32" t="s">
        <v>878</v>
      </c>
      <c r="E64" s="6">
        <v>1</v>
      </c>
      <c r="F64" s="6">
        <v>0</v>
      </c>
      <c r="G64" s="2" t="s">
        <v>171</v>
      </c>
      <c r="H64" s="7">
        <v>2450101.94</v>
      </c>
      <c r="I64" s="7">
        <v>31101.94</v>
      </c>
      <c r="J64" s="9"/>
      <c r="K64" s="18"/>
      <c r="L64" s="9" t="s">
        <v>712</v>
      </c>
      <c r="M64" s="53"/>
      <c r="N64" s="39"/>
      <c r="O64" s="40"/>
      <c r="P64" s="40"/>
      <c r="Q64" s="40"/>
      <c r="R64" s="58"/>
      <c r="S64" s="63" t="s">
        <v>917</v>
      </c>
      <c r="T64" s="61">
        <v>0</v>
      </c>
    </row>
    <row r="65" spans="1:20" ht="24.75" customHeight="1">
      <c r="A65" s="17">
        <v>177</v>
      </c>
      <c r="B65" s="1" t="s">
        <v>228</v>
      </c>
      <c r="C65" s="5" t="s">
        <v>133</v>
      </c>
      <c r="D65" s="32" t="s">
        <v>878</v>
      </c>
      <c r="E65" s="6">
        <v>1</v>
      </c>
      <c r="F65" s="6">
        <v>0</v>
      </c>
      <c r="G65" s="2" t="s">
        <v>171</v>
      </c>
      <c r="H65" s="7">
        <v>869763.63</v>
      </c>
      <c r="I65" s="7">
        <v>62763.630000000005</v>
      </c>
      <c r="J65" s="9"/>
      <c r="K65" s="18"/>
      <c r="L65" s="9" t="s">
        <v>712</v>
      </c>
      <c r="M65" s="53"/>
      <c r="N65" s="39"/>
      <c r="O65" s="40"/>
      <c r="P65" s="40"/>
      <c r="Q65" s="40"/>
      <c r="R65" s="58"/>
      <c r="S65" s="63" t="s">
        <v>917</v>
      </c>
      <c r="T65" s="61">
        <v>0</v>
      </c>
    </row>
    <row r="66" spans="1:20" ht="24.75" customHeight="1">
      <c r="A66" s="17">
        <v>179</v>
      </c>
      <c r="B66" s="1" t="s">
        <v>229</v>
      </c>
      <c r="C66" s="5" t="s">
        <v>131</v>
      </c>
      <c r="D66" s="32" t="s">
        <v>879</v>
      </c>
      <c r="E66" s="6">
        <v>1</v>
      </c>
      <c r="F66" s="6">
        <v>0</v>
      </c>
      <c r="G66" s="2" t="s">
        <v>169</v>
      </c>
      <c r="H66" s="7">
        <v>188208</v>
      </c>
      <c r="I66" s="7">
        <v>188208</v>
      </c>
      <c r="J66" s="9" t="s">
        <v>704</v>
      </c>
      <c r="K66" s="18"/>
      <c r="L66" s="9" t="s">
        <v>720</v>
      </c>
      <c r="M66" s="53"/>
      <c r="N66" s="39">
        <v>44517</v>
      </c>
      <c r="O66" s="40">
        <v>45245</v>
      </c>
      <c r="P66" s="40">
        <v>45303</v>
      </c>
      <c r="Q66" s="40">
        <v>45482</v>
      </c>
      <c r="R66" s="58"/>
      <c r="S66" s="63" t="s">
        <v>917</v>
      </c>
      <c r="T66" s="61">
        <v>0</v>
      </c>
    </row>
    <row r="67" spans="1:20" ht="24.75" customHeight="1">
      <c r="A67" s="17">
        <v>180</v>
      </c>
      <c r="B67" s="1" t="s">
        <v>230</v>
      </c>
      <c r="C67" s="5" t="s">
        <v>131</v>
      </c>
      <c r="D67" s="32" t="s">
        <v>879</v>
      </c>
      <c r="E67" s="6">
        <v>1</v>
      </c>
      <c r="F67" s="6">
        <v>0</v>
      </c>
      <c r="G67" s="2" t="s">
        <v>171</v>
      </c>
      <c r="H67" s="7">
        <v>601000</v>
      </c>
      <c r="I67" s="7">
        <v>0</v>
      </c>
      <c r="J67" s="9"/>
      <c r="K67" s="18"/>
      <c r="L67" s="9" t="s">
        <v>712</v>
      </c>
      <c r="M67" s="53"/>
      <c r="N67" s="39"/>
      <c r="O67" s="40"/>
      <c r="P67" s="40"/>
      <c r="Q67" s="40"/>
      <c r="R67" s="58"/>
      <c r="S67" s="63" t="s">
        <v>917</v>
      </c>
      <c r="T67" s="61">
        <v>0</v>
      </c>
    </row>
    <row r="68" spans="1:20" ht="24.75" customHeight="1">
      <c r="A68" s="17">
        <v>181</v>
      </c>
      <c r="B68" s="1" t="s">
        <v>231</v>
      </c>
      <c r="C68" s="5" t="s">
        <v>131</v>
      </c>
      <c r="D68" s="32" t="s">
        <v>879</v>
      </c>
      <c r="E68" s="6">
        <v>1</v>
      </c>
      <c r="F68" s="6">
        <v>0</v>
      </c>
      <c r="G68" s="2" t="s">
        <v>171</v>
      </c>
      <c r="H68" s="7">
        <v>338000</v>
      </c>
      <c r="I68" s="7">
        <v>0</v>
      </c>
      <c r="J68" s="9"/>
      <c r="K68" s="18"/>
      <c r="L68" s="9" t="s">
        <v>712</v>
      </c>
      <c r="M68" s="53"/>
      <c r="N68" s="39"/>
      <c r="O68" s="40"/>
      <c r="P68" s="40"/>
      <c r="Q68" s="40"/>
      <c r="R68" s="58"/>
      <c r="S68" s="63" t="s">
        <v>917</v>
      </c>
      <c r="T68" s="61">
        <v>0</v>
      </c>
    </row>
    <row r="69" spans="1:20" ht="24.75" customHeight="1">
      <c r="A69" s="17">
        <v>182</v>
      </c>
      <c r="B69" s="1" t="s">
        <v>82</v>
      </c>
      <c r="C69" s="5" t="s">
        <v>81</v>
      </c>
      <c r="D69" s="32" t="s">
        <v>82</v>
      </c>
      <c r="E69" s="6">
        <v>1</v>
      </c>
      <c r="F69" s="6">
        <v>1</v>
      </c>
      <c r="G69" s="2" t="s">
        <v>168</v>
      </c>
      <c r="H69" s="7">
        <v>1821285.3800000004</v>
      </c>
      <c r="I69" s="7">
        <v>1821285.3800000004</v>
      </c>
      <c r="J69" s="9" t="s">
        <v>695</v>
      </c>
      <c r="K69" s="18"/>
      <c r="L69" s="9" t="s">
        <v>712</v>
      </c>
      <c r="M69" s="53"/>
      <c r="N69" s="39"/>
      <c r="O69" s="40"/>
      <c r="P69" s="40"/>
      <c r="Q69" s="40"/>
      <c r="R69" s="58"/>
      <c r="S69" s="63" t="s">
        <v>919</v>
      </c>
      <c r="T69" s="61">
        <v>0</v>
      </c>
    </row>
    <row r="70" spans="1:20" ht="24.75" customHeight="1">
      <c r="A70" s="17">
        <v>183</v>
      </c>
      <c r="B70" s="1" t="s">
        <v>84</v>
      </c>
      <c r="C70" s="5" t="s">
        <v>83</v>
      </c>
      <c r="D70" s="32" t="s">
        <v>84</v>
      </c>
      <c r="E70" s="6">
        <v>1</v>
      </c>
      <c r="F70" s="6">
        <v>1</v>
      </c>
      <c r="G70" s="2" t="s">
        <v>168</v>
      </c>
      <c r="H70" s="7">
        <v>2588056.1338868868</v>
      </c>
      <c r="I70" s="7">
        <v>2588056.1338868868</v>
      </c>
      <c r="J70" s="9" t="s">
        <v>709</v>
      </c>
      <c r="K70" s="18"/>
      <c r="L70" s="9" t="s">
        <v>720</v>
      </c>
      <c r="M70" s="53"/>
      <c r="N70" s="39">
        <v>41031</v>
      </c>
      <c r="O70" s="40">
        <v>42549</v>
      </c>
      <c r="P70" s="40">
        <v>42549</v>
      </c>
      <c r="Q70" s="40">
        <v>43208</v>
      </c>
      <c r="R70" s="58"/>
      <c r="S70" s="61" t="s">
        <v>920</v>
      </c>
      <c r="T70" s="61">
        <v>0</v>
      </c>
    </row>
    <row r="71" spans="1:20" ht="24.75" customHeight="1">
      <c r="A71" s="17">
        <v>185</v>
      </c>
      <c r="B71" s="1" t="s">
        <v>232</v>
      </c>
      <c r="C71" s="5" t="s">
        <v>126</v>
      </c>
      <c r="D71" s="32" t="s">
        <v>880</v>
      </c>
      <c r="E71" s="6">
        <v>1</v>
      </c>
      <c r="F71" s="6">
        <v>0</v>
      </c>
      <c r="G71" s="2" t="s">
        <v>168</v>
      </c>
      <c r="H71" s="7">
        <v>28254.91</v>
      </c>
      <c r="I71" s="7">
        <v>28254.91</v>
      </c>
      <c r="J71" s="9"/>
      <c r="K71" s="18"/>
      <c r="L71" s="9" t="s">
        <v>712</v>
      </c>
      <c r="M71" s="53"/>
      <c r="N71" s="39"/>
      <c r="O71" s="40"/>
      <c r="P71" s="40"/>
      <c r="Q71" s="40"/>
      <c r="R71" s="58"/>
      <c r="S71" s="63" t="s">
        <v>917</v>
      </c>
      <c r="T71" s="61">
        <v>0</v>
      </c>
    </row>
    <row r="72" spans="1:20" ht="24.75" customHeight="1">
      <c r="A72" s="17">
        <v>187</v>
      </c>
      <c r="B72" s="1" t="s">
        <v>233</v>
      </c>
      <c r="C72" s="5" t="s">
        <v>126</v>
      </c>
      <c r="D72" s="32" t="s">
        <v>880</v>
      </c>
      <c r="E72" s="6">
        <v>1</v>
      </c>
      <c r="F72" s="6">
        <v>0</v>
      </c>
      <c r="G72" s="2" t="s">
        <v>168</v>
      </c>
      <c r="H72" s="7">
        <v>193506.50999999998</v>
      </c>
      <c r="I72" s="7">
        <v>193506.50999999998</v>
      </c>
      <c r="J72" s="9"/>
      <c r="K72" s="18"/>
      <c r="L72" s="9" t="s">
        <v>712</v>
      </c>
      <c r="M72" s="53"/>
      <c r="N72" s="39"/>
      <c r="O72" s="40"/>
      <c r="P72" s="40"/>
      <c r="Q72" s="40"/>
      <c r="R72" s="58"/>
      <c r="S72" s="63" t="s">
        <v>917</v>
      </c>
      <c r="T72" s="61">
        <v>0</v>
      </c>
    </row>
    <row r="73" spans="1:20" ht="24.75" customHeight="1">
      <c r="A73" s="17">
        <v>193</v>
      </c>
      <c r="B73" s="1" t="s">
        <v>234</v>
      </c>
      <c r="C73" s="5" t="s">
        <v>126</v>
      </c>
      <c r="D73" s="32" t="s">
        <v>880</v>
      </c>
      <c r="E73" s="6">
        <v>1</v>
      </c>
      <c r="F73" s="6">
        <v>0</v>
      </c>
      <c r="G73" s="2" t="s">
        <v>168</v>
      </c>
      <c r="H73" s="7">
        <v>61635.3</v>
      </c>
      <c r="I73" s="7">
        <v>61635.3</v>
      </c>
      <c r="J73" s="9"/>
      <c r="K73" s="18"/>
      <c r="L73" s="9" t="s">
        <v>712</v>
      </c>
      <c r="M73" s="53"/>
      <c r="N73" s="39"/>
      <c r="O73" s="40"/>
      <c r="P73" s="40"/>
      <c r="Q73" s="40"/>
      <c r="R73" s="58"/>
      <c r="S73" s="63" t="s">
        <v>917</v>
      </c>
      <c r="T73" s="61">
        <v>0</v>
      </c>
    </row>
    <row r="74" spans="1:20" ht="24.75" customHeight="1">
      <c r="A74" s="17">
        <v>194</v>
      </c>
      <c r="B74" s="1" t="s">
        <v>72</v>
      </c>
      <c r="C74" s="5" t="s">
        <v>71</v>
      </c>
      <c r="D74" s="32" t="s">
        <v>72</v>
      </c>
      <c r="E74" s="6">
        <v>1</v>
      </c>
      <c r="F74" s="6">
        <v>0</v>
      </c>
      <c r="G74" s="2" t="s">
        <v>171</v>
      </c>
      <c r="H74" s="7">
        <v>168612</v>
      </c>
      <c r="I74" s="7">
        <v>3612</v>
      </c>
      <c r="J74" s="9"/>
      <c r="K74" s="18"/>
      <c r="L74" s="9" t="s">
        <v>712</v>
      </c>
      <c r="M74" s="53"/>
      <c r="N74" s="39"/>
      <c r="O74" s="40"/>
      <c r="P74" s="40"/>
      <c r="Q74" s="40"/>
      <c r="R74" s="58"/>
      <c r="S74" s="63" t="s">
        <v>917</v>
      </c>
      <c r="T74" s="61">
        <v>0</v>
      </c>
    </row>
    <row r="75" spans="1:20" ht="24.75" customHeight="1">
      <c r="A75" s="17">
        <v>195</v>
      </c>
      <c r="B75" s="1" t="s">
        <v>235</v>
      </c>
      <c r="C75" s="5" t="s">
        <v>2</v>
      </c>
      <c r="D75" s="32" t="s">
        <v>869</v>
      </c>
      <c r="E75" s="6">
        <v>1</v>
      </c>
      <c r="F75" s="6">
        <v>0</v>
      </c>
      <c r="G75" s="2" t="s">
        <v>176</v>
      </c>
      <c r="H75" s="7">
        <v>0</v>
      </c>
      <c r="I75" s="7">
        <v>0</v>
      </c>
      <c r="J75" s="9" t="s">
        <v>698</v>
      </c>
      <c r="K75" s="18"/>
      <c r="L75" s="9" t="s">
        <v>712</v>
      </c>
      <c r="M75" s="53"/>
      <c r="N75" s="39"/>
      <c r="O75" s="40"/>
      <c r="P75" s="40"/>
      <c r="Q75" s="40"/>
      <c r="R75" s="58"/>
      <c r="S75" s="63" t="s">
        <v>917</v>
      </c>
      <c r="T75" s="61">
        <v>0</v>
      </c>
    </row>
    <row r="76" spans="1:20" ht="24.75" customHeight="1">
      <c r="A76" s="17">
        <v>199</v>
      </c>
      <c r="B76" s="1" t="s">
        <v>236</v>
      </c>
      <c r="C76" s="5" t="s">
        <v>116</v>
      </c>
      <c r="D76" s="32" t="s">
        <v>881</v>
      </c>
      <c r="E76" s="6">
        <v>1</v>
      </c>
      <c r="F76" s="6">
        <v>1</v>
      </c>
      <c r="G76" s="2" t="s">
        <v>171</v>
      </c>
      <c r="H76" s="7">
        <v>34000</v>
      </c>
      <c r="I76" s="7">
        <v>0</v>
      </c>
      <c r="J76" s="9"/>
      <c r="K76" s="89">
        <f>0.03*(H76-I76)</f>
        <v>1020</v>
      </c>
      <c r="L76" s="9" t="s">
        <v>798</v>
      </c>
      <c r="M76" s="76">
        <v>0</v>
      </c>
      <c r="N76" s="39"/>
      <c r="O76" s="40"/>
      <c r="P76" s="40"/>
      <c r="Q76" s="40"/>
      <c r="R76" s="58"/>
      <c r="S76" s="64" t="s">
        <v>837</v>
      </c>
      <c r="T76" s="65">
        <f>+K76</f>
        <v>1020</v>
      </c>
    </row>
    <row r="77" spans="1:20" ht="24.75" customHeight="1">
      <c r="A77" s="17">
        <v>201</v>
      </c>
      <c r="B77" s="1" t="s">
        <v>237</v>
      </c>
      <c r="C77" s="5" t="s">
        <v>44</v>
      </c>
      <c r="D77" s="32" t="s">
        <v>855</v>
      </c>
      <c r="E77" s="6">
        <v>1</v>
      </c>
      <c r="F77" s="6">
        <v>0</v>
      </c>
      <c r="G77" s="2" t="s">
        <v>163</v>
      </c>
      <c r="H77" s="7">
        <v>802848.71</v>
      </c>
      <c r="I77" s="7">
        <v>127352.95</v>
      </c>
      <c r="J77" s="9"/>
      <c r="K77" s="18"/>
      <c r="L77" s="9" t="s">
        <v>712</v>
      </c>
      <c r="M77" s="53"/>
      <c r="N77" s="39"/>
      <c r="O77" s="40"/>
      <c r="P77" s="40"/>
      <c r="Q77" s="40"/>
      <c r="R77" s="58"/>
      <c r="S77" s="63" t="s">
        <v>917</v>
      </c>
      <c r="T77" s="61">
        <v>0</v>
      </c>
    </row>
    <row r="78" spans="1:20" ht="24.75" customHeight="1">
      <c r="A78" s="17">
        <v>203</v>
      </c>
      <c r="B78" s="1" t="s">
        <v>238</v>
      </c>
      <c r="C78" s="5" t="s">
        <v>134</v>
      </c>
      <c r="D78" s="32" t="s">
        <v>864</v>
      </c>
      <c r="E78" s="6">
        <v>1</v>
      </c>
      <c r="F78" s="6">
        <v>0</v>
      </c>
      <c r="G78" s="2" t="s">
        <v>171</v>
      </c>
      <c r="H78" s="7">
        <v>24000</v>
      </c>
      <c r="I78" s="7">
        <v>1000</v>
      </c>
      <c r="J78" s="9"/>
      <c r="K78" s="18"/>
      <c r="L78" s="9" t="s">
        <v>712</v>
      </c>
      <c r="M78" s="53"/>
      <c r="N78" s="39"/>
      <c r="O78" s="40"/>
      <c r="P78" s="40"/>
      <c r="Q78" s="40"/>
      <c r="R78" s="58"/>
      <c r="S78" s="63" t="s">
        <v>917</v>
      </c>
      <c r="T78" s="61">
        <v>0</v>
      </c>
    </row>
    <row r="79" spans="1:20" ht="24.75" customHeight="1">
      <c r="A79" s="17">
        <v>207</v>
      </c>
      <c r="B79" s="1" t="s">
        <v>239</v>
      </c>
      <c r="C79" s="5" t="s">
        <v>6</v>
      </c>
      <c r="D79" s="32" t="s">
        <v>882</v>
      </c>
      <c r="E79" s="6">
        <v>1</v>
      </c>
      <c r="F79" s="6">
        <v>0</v>
      </c>
      <c r="G79" s="2" t="s">
        <v>168</v>
      </c>
      <c r="H79" s="7">
        <v>146322.87828073095</v>
      </c>
      <c r="I79" s="7">
        <v>146322.87828073095</v>
      </c>
      <c r="J79" s="9"/>
      <c r="K79" s="18"/>
      <c r="L79" s="9" t="s">
        <v>712</v>
      </c>
      <c r="M79" s="53"/>
      <c r="N79" s="39"/>
      <c r="O79" s="40"/>
      <c r="P79" s="40"/>
      <c r="Q79" s="40"/>
      <c r="R79" s="58"/>
      <c r="S79" s="63" t="s">
        <v>917</v>
      </c>
      <c r="T79" s="61">
        <v>0</v>
      </c>
    </row>
    <row r="80" spans="1:20" ht="24.75" customHeight="1">
      <c r="A80" s="17">
        <v>209</v>
      </c>
      <c r="B80" s="1" t="s">
        <v>240</v>
      </c>
      <c r="C80" s="5" t="s">
        <v>29</v>
      </c>
      <c r="D80" s="32" t="s">
        <v>883</v>
      </c>
      <c r="E80" s="6">
        <v>1</v>
      </c>
      <c r="F80" s="6">
        <v>1</v>
      </c>
      <c r="G80" s="2" t="s">
        <v>163</v>
      </c>
      <c r="H80" s="7">
        <v>175649.23</v>
      </c>
      <c r="I80" s="7">
        <v>35649.230000000003</v>
      </c>
      <c r="J80" s="9"/>
      <c r="K80" s="89">
        <f>0.03*(H80-I80)</f>
        <v>4200</v>
      </c>
      <c r="L80" s="9" t="s">
        <v>819</v>
      </c>
      <c r="M80" s="76">
        <f>K80</f>
        <v>4200</v>
      </c>
      <c r="N80" s="39"/>
      <c r="O80" s="40"/>
      <c r="P80" s="40"/>
      <c r="Q80" s="40"/>
      <c r="R80" s="58"/>
      <c r="S80" s="64" t="s">
        <v>925</v>
      </c>
      <c r="T80" s="65">
        <f>+K80</f>
        <v>4200</v>
      </c>
    </row>
    <row r="81" spans="1:20" ht="24.75" customHeight="1">
      <c r="A81" s="17">
        <v>213</v>
      </c>
      <c r="B81" s="1" t="s">
        <v>241</v>
      </c>
      <c r="C81" s="5" t="s">
        <v>24</v>
      </c>
      <c r="D81" s="32" t="s">
        <v>876</v>
      </c>
      <c r="E81" s="6">
        <v>1</v>
      </c>
      <c r="F81" s="6">
        <v>0</v>
      </c>
      <c r="G81" s="2" t="s">
        <v>168</v>
      </c>
      <c r="H81" s="7">
        <v>34295.980000000003</v>
      </c>
      <c r="I81" s="7">
        <v>34295.980000000003</v>
      </c>
      <c r="J81" s="9"/>
      <c r="K81" s="18"/>
      <c r="L81" s="9" t="s">
        <v>712</v>
      </c>
      <c r="M81" s="53"/>
      <c r="N81" s="39"/>
      <c r="O81" s="40"/>
      <c r="P81" s="40"/>
      <c r="Q81" s="40"/>
      <c r="R81" s="58"/>
      <c r="S81" s="63" t="s">
        <v>917</v>
      </c>
      <c r="T81" s="61">
        <v>0</v>
      </c>
    </row>
    <row r="82" spans="1:20" ht="24.75" customHeight="1">
      <c r="A82" s="17">
        <v>215</v>
      </c>
      <c r="B82" s="1" t="s">
        <v>242</v>
      </c>
      <c r="C82" s="5" t="s">
        <v>24</v>
      </c>
      <c r="D82" s="32" t="s">
        <v>876</v>
      </c>
      <c r="E82" s="6">
        <v>1</v>
      </c>
      <c r="F82" s="6">
        <v>0</v>
      </c>
      <c r="G82" s="2" t="s">
        <v>168</v>
      </c>
      <c r="H82" s="7">
        <v>0</v>
      </c>
      <c r="I82" s="7">
        <v>0</v>
      </c>
      <c r="J82" s="9"/>
      <c r="K82" s="18"/>
      <c r="L82" s="9" t="s">
        <v>712</v>
      </c>
      <c r="M82" s="53"/>
      <c r="N82" s="39"/>
      <c r="O82" s="40"/>
      <c r="P82" s="40"/>
      <c r="Q82" s="40"/>
      <c r="R82" s="58"/>
      <c r="S82" s="63" t="s">
        <v>917</v>
      </c>
      <c r="T82" s="61">
        <v>0</v>
      </c>
    </row>
    <row r="83" spans="1:20" ht="24.75" customHeight="1">
      <c r="A83" s="17">
        <v>218</v>
      </c>
      <c r="B83" s="1" t="s">
        <v>243</v>
      </c>
      <c r="C83" s="5" t="s">
        <v>24</v>
      </c>
      <c r="D83" s="32" t="s">
        <v>876</v>
      </c>
      <c r="E83" s="6">
        <v>1</v>
      </c>
      <c r="F83" s="6">
        <v>0</v>
      </c>
      <c r="G83" s="2" t="s">
        <v>168</v>
      </c>
      <c r="H83" s="7">
        <v>242707.52</v>
      </c>
      <c r="I83" s="7">
        <v>242707.52</v>
      </c>
      <c r="J83" s="9"/>
      <c r="K83" s="18"/>
      <c r="L83" s="9" t="s">
        <v>712</v>
      </c>
      <c r="M83" s="53"/>
      <c r="N83" s="39"/>
      <c r="O83" s="40"/>
      <c r="P83" s="40"/>
      <c r="Q83" s="40"/>
      <c r="R83" s="58"/>
      <c r="S83" s="63" t="s">
        <v>917</v>
      </c>
      <c r="T83" s="61">
        <v>0</v>
      </c>
    </row>
    <row r="84" spans="1:20" ht="24.75" customHeight="1">
      <c r="A84" s="17">
        <v>220</v>
      </c>
      <c r="B84" s="1" t="s">
        <v>244</v>
      </c>
      <c r="C84" s="5" t="s">
        <v>24</v>
      </c>
      <c r="D84" s="32" t="s">
        <v>876</v>
      </c>
      <c r="E84" s="6">
        <v>1</v>
      </c>
      <c r="F84" s="6">
        <v>0</v>
      </c>
      <c r="G84" s="2" t="s">
        <v>169</v>
      </c>
      <c r="H84" s="7">
        <v>164473.62000000002</v>
      </c>
      <c r="I84" s="7">
        <v>148580.67000000001</v>
      </c>
      <c r="J84" s="9"/>
      <c r="K84" s="18"/>
      <c r="L84" s="9" t="s">
        <v>712</v>
      </c>
      <c r="M84" s="53"/>
      <c r="N84" s="39"/>
      <c r="O84" s="40"/>
      <c r="P84" s="40"/>
      <c r="Q84" s="40"/>
      <c r="R84" s="58"/>
      <c r="S84" s="63" t="s">
        <v>917</v>
      </c>
      <c r="T84" s="61">
        <v>0</v>
      </c>
    </row>
    <row r="85" spans="1:20" ht="24.75" customHeight="1">
      <c r="A85" s="17">
        <v>221</v>
      </c>
      <c r="B85" s="1" t="s">
        <v>245</v>
      </c>
      <c r="C85" s="5" t="s">
        <v>24</v>
      </c>
      <c r="D85" s="32" t="s">
        <v>876</v>
      </c>
      <c r="E85" s="6">
        <v>1</v>
      </c>
      <c r="F85" s="6">
        <v>0</v>
      </c>
      <c r="G85" s="2" t="s">
        <v>168</v>
      </c>
      <c r="H85" s="7">
        <v>0</v>
      </c>
      <c r="I85" s="7">
        <v>0</v>
      </c>
      <c r="J85" s="9"/>
      <c r="K85" s="18"/>
      <c r="L85" s="9" t="s">
        <v>712</v>
      </c>
      <c r="M85" s="53"/>
      <c r="N85" s="39"/>
      <c r="O85" s="40"/>
      <c r="P85" s="40"/>
      <c r="Q85" s="40"/>
      <c r="R85" s="58"/>
      <c r="S85" s="63" t="s">
        <v>917</v>
      </c>
      <c r="T85" s="61">
        <v>0</v>
      </c>
    </row>
    <row r="86" spans="1:20" ht="24.75" customHeight="1">
      <c r="A86" s="17">
        <v>223</v>
      </c>
      <c r="B86" s="1" t="s">
        <v>246</v>
      </c>
      <c r="C86" s="5" t="s">
        <v>24</v>
      </c>
      <c r="D86" s="32" t="s">
        <v>876</v>
      </c>
      <c r="E86" s="6">
        <v>1</v>
      </c>
      <c r="F86" s="6">
        <v>0</v>
      </c>
      <c r="G86" s="2" t="s">
        <v>168</v>
      </c>
      <c r="H86" s="7">
        <v>0</v>
      </c>
      <c r="I86" s="7">
        <v>0</v>
      </c>
      <c r="J86" s="9"/>
      <c r="K86" s="18"/>
      <c r="L86" s="9" t="s">
        <v>712</v>
      </c>
      <c r="M86" s="53"/>
      <c r="N86" s="39"/>
      <c r="O86" s="40"/>
      <c r="P86" s="40"/>
      <c r="Q86" s="40"/>
      <c r="R86" s="58"/>
      <c r="S86" s="63" t="s">
        <v>917</v>
      </c>
      <c r="T86" s="61">
        <v>0</v>
      </c>
    </row>
    <row r="87" spans="1:20" ht="24.75" customHeight="1">
      <c r="A87" s="17">
        <v>225</v>
      </c>
      <c r="B87" s="1" t="s">
        <v>247</v>
      </c>
      <c r="C87" s="5" t="s">
        <v>24</v>
      </c>
      <c r="D87" s="32" t="s">
        <v>876</v>
      </c>
      <c r="E87" s="6">
        <v>1</v>
      </c>
      <c r="F87" s="6">
        <v>0</v>
      </c>
      <c r="G87" s="2" t="s">
        <v>176</v>
      </c>
      <c r="H87" s="7">
        <v>0</v>
      </c>
      <c r="I87" s="7">
        <v>0</v>
      </c>
      <c r="J87" s="9"/>
      <c r="K87" s="18"/>
      <c r="L87" s="9" t="s">
        <v>712</v>
      </c>
      <c r="M87" s="53"/>
      <c r="N87" s="39"/>
      <c r="O87" s="40"/>
      <c r="P87" s="40"/>
      <c r="Q87" s="40"/>
      <c r="R87" s="58"/>
      <c r="S87" s="63" t="s">
        <v>917</v>
      </c>
      <c r="T87" s="61">
        <v>0</v>
      </c>
    </row>
    <row r="88" spans="1:20" ht="24.75" customHeight="1">
      <c r="A88" s="17">
        <v>231</v>
      </c>
      <c r="B88" s="1" t="s">
        <v>248</v>
      </c>
      <c r="C88" s="5" t="s">
        <v>133</v>
      </c>
      <c r="D88" s="32" t="s">
        <v>878</v>
      </c>
      <c r="E88" s="6">
        <v>1</v>
      </c>
      <c r="F88" s="6">
        <v>0</v>
      </c>
      <c r="G88" s="2" t="s">
        <v>168</v>
      </c>
      <c r="H88" s="7">
        <v>982774.95000000019</v>
      </c>
      <c r="I88" s="7">
        <v>982774.95000000019</v>
      </c>
      <c r="J88" s="9" t="s">
        <v>695</v>
      </c>
      <c r="K88" s="18"/>
      <c r="L88" s="9" t="s">
        <v>712</v>
      </c>
      <c r="M88" s="53"/>
      <c r="N88" s="39"/>
      <c r="O88" s="40"/>
      <c r="P88" s="40"/>
      <c r="Q88" s="40"/>
      <c r="R88" s="58"/>
      <c r="S88" s="63" t="s">
        <v>917</v>
      </c>
      <c r="T88" s="61">
        <v>0</v>
      </c>
    </row>
    <row r="89" spans="1:20" ht="24.75" customHeight="1">
      <c r="A89" s="17">
        <v>233</v>
      </c>
      <c r="B89" s="1" t="s">
        <v>249</v>
      </c>
      <c r="C89" s="5" t="s">
        <v>115</v>
      </c>
      <c r="D89" s="32" t="s">
        <v>884</v>
      </c>
      <c r="E89" s="6">
        <v>1</v>
      </c>
      <c r="F89" s="6">
        <v>0</v>
      </c>
      <c r="G89" s="2" t="s">
        <v>171</v>
      </c>
      <c r="H89" s="7">
        <v>788188.73</v>
      </c>
      <c r="I89" s="7">
        <v>7188.7300000000005</v>
      </c>
      <c r="J89" s="9"/>
      <c r="K89" s="18"/>
      <c r="L89" s="9" t="s">
        <v>712</v>
      </c>
      <c r="M89" s="53"/>
      <c r="N89" s="39"/>
      <c r="O89" s="40"/>
      <c r="P89" s="40"/>
      <c r="Q89" s="40"/>
      <c r="R89" s="58"/>
      <c r="S89" s="63" t="s">
        <v>917</v>
      </c>
      <c r="T89" s="61">
        <v>0</v>
      </c>
    </row>
    <row r="90" spans="1:20" ht="24.75" customHeight="1">
      <c r="A90" s="17">
        <v>238</v>
      </c>
      <c r="B90" s="1" t="s">
        <v>86</v>
      </c>
      <c r="C90" s="5" t="s">
        <v>85</v>
      </c>
      <c r="D90" s="32" t="s">
        <v>86</v>
      </c>
      <c r="E90" s="6">
        <v>1</v>
      </c>
      <c r="F90" s="6">
        <v>1</v>
      </c>
      <c r="G90" s="2" t="s">
        <v>168</v>
      </c>
      <c r="H90" s="7">
        <v>125671.01000000001</v>
      </c>
      <c r="I90" s="7">
        <v>125671.01000000001</v>
      </c>
      <c r="J90" s="9" t="s">
        <v>709</v>
      </c>
      <c r="K90" s="18"/>
      <c r="L90" s="9" t="s">
        <v>717</v>
      </c>
      <c r="M90" s="53"/>
      <c r="N90" s="39">
        <v>43283</v>
      </c>
      <c r="O90" s="40">
        <v>43315</v>
      </c>
      <c r="P90" s="40">
        <v>43742</v>
      </c>
      <c r="Q90" s="40">
        <v>43878</v>
      </c>
      <c r="R90" s="58"/>
      <c r="S90" s="61" t="s">
        <v>920</v>
      </c>
      <c r="T90" s="61">
        <v>0</v>
      </c>
    </row>
    <row r="91" spans="1:20" ht="24.75" customHeight="1">
      <c r="A91" s="17">
        <v>248</v>
      </c>
      <c r="B91" s="1" t="s">
        <v>250</v>
      </c>
      <c r="C91" s="5" t="s">
        <v>119</v>
      </c>
      <c r="D91" s="32" t="s">
        <v>868</v>
      </c>
      <c r="E91" s="6">
        <v>1</v>
      </c>
      <c r="F91" s="6">
        <v>0</v>
      </c>
      <c r="G91" s="2" t="s">
        <v>168</v>
      </c>
      <c r="H91" s="7">
        <v>55118.59</v>
      </c>
      <c r="I91" s="7">
        <v>55118.59</v>
      </c>
      <c r="J91" s="9"/>
      <c r="K91" s="18"/>
      <c r="L91" s="9" t="s">
        <v>712</v>
      </c>
      <c r="M91" s="53"/>
      <c r="N91" s="39"/>
      <c r="O91" s="40"/>
      <c r="P91" s="40"/>
      <c r="Q91" s="40"/>
      <c r="R91" s="58"/>
      <c r="S91" s="63" t="s">
        <v>917</v>
      </c>
      <c r="T91" s="61">
        <v>0</v>
      </c>
    </row>
    <row r="92" spans="1:20" ht="24.75" customHeight="1">
      <c r="A92" s="17">
        <v>252</v>
      </c>
      <c r="B92" s="1" t="s">
        <v>251</v>
      </c>
      <c r="C92" s="5" t="s">
        <v>33</v>
      </c>
      <c r="D92" s="32" t="s">
        <v>885</v>
      </c>
      <c r="E92" s="6">
        <v>1</v>
      </c>
      <c r="F92" s="6">
        <v>0</v>
      </c>
      <c r="G92" s="2" t="s">
        <v>171</v>
      </c>
      <c r="H92" s="7">
        <v>60626.96</v>
      </c>
      <c r="I92" s="7">
        <v>626.96</v>
      </c>
      <c r="J92" s="9"/>
      <c r="K92" s="18"/>
      <c r="L92" s="9" t="s">
        <v>712</v>
      </c>
      <c r="M92" s="53"/>
      <c r="N92" s="39"/>
      <c r="O92" s="40"/>
      <c r="P92" s="40"/>
      <c r="Q92" s="40"/>
      <c r="R92" s="58"/>
      <c r="S92" s="63" t="s">
        <v>917</v>
      </c>
      <c r="T92" s="61">
        <v>0</v>
      </c>
    </row>
    <row r="93" spans="1:20" ht="24.75" customHeight="1">
      <c r="A93" s="17">
        <v>253</v>
      </c>
      <c r="B93" s="1" t="s">
        <v>252</v>
      </c>
      <c r="C93" s="5" t="s">
        <v>33</v>
      </c>
      <c r="D93" s="32" t="s">
        <v>885</v>
      </c>
      <c r="E93" s="6">
        <v>1</v>
      </c>
      <c r="F93" s="6">
        <v>0</v>
      </c>
      <c r="G93" s="2" t="s">
        <v>171</v>
      </c>
      <c r="H93" s="7">
        <v>188064.7</v>
      </c>
      <c r="I93" s="7">
        <v>1064.7</v>
      </c>
      <c r="J93" s="9"/>
      <c r="K93" s="18"/>
      <c r="L93" s="9" t="s">
        <v>712</v>
      </c>
      <c r="M93" s="53"/>
      <c r="N93" s="39"/>
      <c r="O93" s="40"/>
      <c r="P93" s="40"/>
      <c r="Q93" s="40"/>
      <c r="R93" s="58"/>
      <c r="S93" s="63" t="s">
        <v>917</v>
      </c>
      <c r="T93" s="61">
        <v>0</v>
      </c>
    </row>
    <row r="94" spans="1:20" ht="24.75" customHeight="1">
      <c r="A94" s="17">
        <v>254</v>
      </c>
      <c r="B94" s="1" t="s">
        <v>253</v>
      </c>
      <c r="C94" s="5" t="s">
        <v>23</v>
      </c>
      <c r="D94" s="32" t="s">
        <v>870</v>
      </c>
      <c r="E94" s="6">
        <v>1</v>
      </c>
      <c r="F94" s="6">
        <v>0</v>
      </c>
      <c r="G94" s="2" t="s">
        <v>168</v>
      </c>
      <c r="H94" s="7">
        <v>16212.26</v>
      </c>
      <c r="I94" s="7">
        <v>16212.26</v>
      </c>
      <c r="J94" s="9"/>
      <c r="K94" s="18"/>
      <c r="L94" s="9" t="s">
        <v>712</v>
      </c>
      <c r="M94" s="53"/>
      <c r="N94" s="39"/>
      <c r="O94" s="40"/>
      <c r="P94" s="40"/>
      <c r="Q94" s="40"/>
      <c r="R94" s="58"/>
      <c r="S94" s="63" t="s">
        <v>917</v>
      </c>
      <c r="T94" s="61">
        <v>0</v>
      </c>
    </row>
    <row r="95" spans="1:20" ht="24.75" customHeight="1">
      <c r="A95" s="17">
        <v>255</v>
      </c>
      <c r="B95" s="1" t="s">
        <v>64</v>
      </c>
      <c r="C95" s="5" t="s">
        <v>63</v>
      </c>
      <c r="D95" s="32" t="s">
        <v>64</v>
      </c>
      <c r="E95" s="6">
        <v>1</v>
      </c>
      <c r="F95" s="6">
        <v>1</v>
      </c>
      <c r="G95" s="2" t="s">
        <v>172</v>
      </c>
      <c r="H95" s="7">
        <v>72747.11</v>
      </c>
      <c r="I95" s="7">
        <v>27747.11</v>
      </c>
      <c r="J95" s="9"/>
      <c r="K95" s="89">
        <f>0.03*(H95-I95)</f>
        <v>1350</v>
      </c>
      <c r="L95" s="9" t="s">
        <v>794</v>
      </c>
      <c r="M95" s="76">
        <v>0</v>
      </c>
      <c r="N95" s="39"/>
      <c r="O95" s="40"/>
      <c r="P95" s="40"/>
      <c r="Q95" s="40"/>
      <c r="R95" s="58"/>
      <c r="S95" s="64" t="s">
        <v>837</v>
      </c>
      <c r="T95" s="65">
        <f>+K95</f>
        <v>1350</v>
      </c>
    </row>
    <row r="96" spans="1:20" ht="24.75" customHeight="1">
      <c r="A96" s="17">
        <v>257</v>
      </c>
      <c r="B96" s="1" t="s">
        <v>254</v>
      </c>
      <c r="C96" s="5" t="s">
        <v>23</v>
      </c>
      <c r="D96" s="32" t="s">
        <v>870</v>
      </c>
      <c r="E96" s="6">
        <v>1</v>
      </c>
      <c r="F96" s="6">
        <v>0</v>
      </c>
      <c r="G96" s="2" t="s">
        <v>165</v>
      </c>
      <c r="H96" s="7">
        <v>15000</v>
      </c>
      <c r="I96" s="7">
        <v>0</v>
      </c>
      <c r="J96" s="9"/>
      <c r="K96" s="18"/>
      <c r="L96" s="9" t="s">
        <v>712</v>
      </c>
      <c r="M96" s="53"/>
      <c r="N96" s="39"/>
      <c r="O96" s="40"/>
      <c r="P96" s="40"/>
      <c r="Q96" s="40"/>
      <c r="R96" s="58"/>
      <c r="S96" s="63" t="s">
        <v>917</v>
      </c>
      <c r="T96" s="61">
        <v>0</v>
      </c>
    </row>
    <row r="97" spans="1:20" ht="24.75" customHeight="1">
      <c r="A97" s="17">
        <v>258</v>
      </c>
      <c r="B97" s="1" t="s">
        <v>255</v>
      </c>
      <c r="C97" s="5" t="s">
        <v>25</v>
      </c>
      <c r="D97" s="32" t="s">
        <v>863</v>
      </c>
      <c r="E97" s="6">
        <v>1</v>
      </c>
      <c r="F97" s="6">
        <v>0</v>
      </c>
      <c r="G97" s="2" t="s">
        <v>171</v>
      </c>
      <c r="H97" s="7">
        <v>195873.7</v>
      </c>
      <c r="I97" s="7">
        <v>7873.7000000000007</v>
      </c>
      <c r="J97" s="9"/>
      <c r="K97" s="18"/>
      <c r="L97" s="9" t="s">
        <v>712</v>
      </c>
      <c r="M97" s="53"/>
      <c r="N97" s="39"/>
      <c r="O97" s="40"/>
      <c r="P97" s="40"/>
      <c r="Q97" s="40"/>
      <c r="R97" s="58"/>
      <c r="S97" s="63" t="s">
        <v>917</v>
      </c>
      <c r="T97" s="61">
        <v>0</v>
      </c>
    </row>
    <row r="98" spans="1:20" ht="24.75" customHeight="1">
      <c r="A98" s="17">
        <v>259</v>
      </c>
      <c r="B98" s="1" t="s">
        <v>256</v>
      </c>
      <c r="C98" s="5" t="s">
        <v>21</v>
      </c>
      <c r="D98" s="32" t="s">
        <v>861</v>
      </c>
      <c r="E98" s="6">
        <v>1</v>
      </c>
      <c r="F98" s="6">
        <v>0</v>
      </c>
      <c r="G98" s="2" t="s">
        <v>168</v>
      </c>
      <c r="H98" s="7">
        <v>95599.38</v>
      </c>
      <c r="I98" s="7">
        <v>95599.38</v>
      </c>
      <c r="J98" s="9"/>
      <c r="K98" s="18"/>
      <c r="L98" s="9" t="s">
        <v>712</v>
      </c>
      <c r="M98" s="53"/>
      <c r="N98" s="39"/>
      <c r="O98" s="40"/>
      <c r="P98" s="40"/>
      <c r="Q98" s="40"/>
      <c r="R98" s="58"/>
      <c r="S98" s="63" t="s">
        <v>917</v>
      </c>
      <c r="T98" s="61">
        <v>0</v>
      </c>
    </row>
    <row r="99" spans="1:20" ht="24.75" customHeight="1">
      <c r="A99" s="17">
        <v>260</v>
      </c>
      <c r="B99" s="1" t="s">
        <v>257</v>
      </c>
      <c r="C99" s="5" t="s">
        <v>23</v>
      </c>
      <c r="D99" s="32" t="s">
        <v>870</v>
      </c>
      <c r="E99" s="6">
        <v>1</v>
      </c>
      <c r="F99" s="6">
        <v>0</v>
      </c>
      <c r="G99" s="2" t="s">
        <v>165</v>
      </c>
      <c r="H99" s="7">
        <v>23000</v>
      </c>
      <c r="I99" s="7">
        <v>0</v>
      </c>
      <c r="J99" s="9"/>
      <c r="K99" s="18"/>
      <c r="L99" s="9" t="s">
        <v>712</v>
      </c>
      <c r="M99" s="53"/>
      <c r="N99" s="39"/>
      <c r="O99" s="40"/>
      <c r="P99" s="40"/>
      <c r="Q99" s="40"/>
      <c r="R99" s="58"/>
      <c r="S99" s="63" t="s">
        <v>917</v>
      </c>
      <c r="T99" s="61">
        <v>0</v>
      </c>
    </row>
    <row r="100" spans="1:20" ht="24.75" customHeight="1">
      <c r="A100" s="17">
        <v>262</v>
      </c>
      <c r="B100" s="1" t="s">
        <v>258</v>
      </c>
      <c r="C100" s="5" t="s">
        <v>134</v>
      </c>
      <c r="D100" s="32" t="s">
        <v>864</v>
      </c>
      <c r="E100" s="6">
        <v>1</v>
      </c>
      <c r="F100" s="6">
        <v>0</v>
      </c>
      <c r="G100" s="2" t="s">
        <v>168</v>
      </c>
      <c r="H100" s="7">
        <v>259111.49</v>
      </c>
      <c r="I100" s="7">
        <v>259111.49</v>
      </c>
      <c r="J100" s="9" t="s">
        <v>695</v>
      </c>
      <c r="K100" s="18"/>
      <c r="L100" s="9" t="s">
        <v>712</v>
      </c>
      <c r="M100" s="53"/>
      <c r="N100" s="39"/>
      <c r="O100" s="40"/>
      <c r="P100" s="40"/>
      <c r="Q100" s="40"/>
      <c r="R100" s="58"/>
      <c r="S100" s="63" t="s">
        <v>917</v>
      </c>
      <c r="T100" s="61">
        <v>0</v>
      </c>
    </row>
    <row r="101" spans="1:20" ht="24.75" customHeight="1">
      <c r="A101" s="17">
        <v>264</v>
      </c>
      <c r="B101" s="1" t="s">
        <v>259</v>
      </c>
      <c r="C101" s="5" t="s">
        <v>126</v>
      </c>
      <c r="D101" s="32" t="s">
        <v>880</v>
      </c>
      <c r="E101" s="6">
        <v>1</v>
      </c>
      <c r="F101" s="6">
        <v>0</v>
      </c>
      <c r="G101" s="2" t="s">
        <v>176</v>
      </c>
      <c r="H101" s="7">
        <v>0</v>
      </c>
      <c r="I101" s="7">
        <v>0</v>
      </c>
      <c r="J101" s="9"/>
      <c r="K101" s="18"/>
      <c r="L101" s="9" t="s">
        <v>712</v>
      </c>
      <c r="M101" s="53"/>
      <c r="N101" s="39"/>
      <c r="O101" s="40"/>
      <c r="P101" s="40"/>
      <c r="Q101" s="40"/>
      <c r="R101" s="58"/>
      <c r="S101" s="63" t="s">
        <v>917</v>
      </c>
      <c r="T101" s="61">
        <v>0</v>
      </c>
    </row>
    <row r="102" spans="1:20" ht="24.75" customHeight="1">
      <c r="A102" s="17">
        <v>266</v>
      </c>
      <c r="B102" s="1" t="s">
        <v>260</v>
      </c>
      <c r="C102" s="5" t="s">
        <v>28</v>
      </c>
      <c r="D102" s="32" t="s">
        <v>886</v>
      </c>
      <c r="E102" s="6">
        <v>1</v>
      </c>
      <c r="F102" s="6">
        <v>0</v>
      </c>
      <c r="G102" s="2" t="s">
        <v>165</v>
      </c>
      <c r="H102" s="7">
        <v>30000</v>
      </c>
      <c r="I102" s="7">
        <v>0</v>
      </c>
      <c r="J102" s="9"/>
      <c r="K102" s="18"/>
      <c r="L102" s="9" t="s">
        <v>712</v>
      </c>
      <c r="M102" s="53"/>
      <c r="N102" s="39"/>
      <c r="O102" s="40"/>
      <c r="P102" s="40"/>
      <c r="Q102" s="40"/>
      <c r="R102" s="58"/>
      <c r="S102" s="63" t="s">
        <v>917</v>
      </c>
      <c r="T102" s="61">
        <v>0</v>
      </c>
    </row>
    <row r="103" spans="1:20" ht="24.75" customHeight="1">
      <c r="A103" s="17">
        <v>267</v>
      </c>
      <c r="B103" s="1" t="s">
        <v>261</v>
      </c>
      <c r="C103" s="5" t="s">
        <v>18</v>
      </c>
      <c r="D103" s="32" t="s">
        <v>887</v>
      </c>
      <c r="E103" s="6">
        <v>1</v>
      </c>
      <c r="F103" s="6">
        <v>0</v>
      </c>
      <c r="G103" s="2" t="s">
        <v>165</v>
      </c>
      <c r="H103" s="7">
        <v>98000</v>
      </c>
      <c r="I103" s="7">
        <v>0</v>
      </c>
      <c r="J103" s="9"/>
      <c r="K103" s="18"/>
      <c r="L103" s="9" t="s">
        <v>712</v>
      </c>
      <c r="M103" s="53"/>
      <c r="N103" s="39"/>
      <c r="O103" s="40"/>
      <c r="P103" s="40"/>
      <c r="Q103" s="40"/>
      <c r="R103" s="58"/>
      <c r="S103" s="63" t="s">
        <v>917</v>
      </c>
      <c r="T103" s="61">
        <v>0</v>
      </c>
    </row>
    <row r="104" spans="1:20" ht="24.75" customHeight="1">
      <c r="A104" s="17">
        <v>268</v>
      </c>
      <c r="B104" s="1" t="s">
        <v>262</v>
      </c>
      <c r="C104" s="5" t="s">
        <v>18</v>
      </c>
      <c r="D104" s="32" t="s">
        <v>887</v>
      </c>
      <c r="E104" s="6">
        <v>1</v>
      </c>
      <c r="F104" s="6">
        <v>0</v>
      </c>
      <c r="G104" s="2" t="s">
        <v>165</v>
      </c>
      <c r="H104" s="7">
        <v>23000</v>
      </c>
      <c r="I104" s="7">
        <v>0</v>
      </c>
      <c r="J104" s="9"/>
      <c r="K104" s="18"/>
      <c r="L104" s="9" t="s">
        <v>712</v>
      </c>
      <c r="M104" s="53"/>
      <c r="N104" s="39"/>
      <c r="O104" s="40"/>
      <c r="P104" s="40"/>
      <c r="Q104" s="40"/>
      <c r="R104" s="58"/>
      <c r="S104" s="63" t="s">
        <v>917</v>
      </c>
      <c r="T104" s="61">
        <v>0</v>
      </c>
    </row>
    <row r="105" spans="1:20" ht="24.75" customHeight="1">
      <c r="A105" s="20">
        <v>269</v>
      </c>
      <c r="B105" s="2" t="s">
        <v>263</v>
      </c>
      <c r="C105" s="5" t="s">
        <v>117</v>
      </c>
      <c r="D105" s="32" t="s">
        <v>888</v>
      </c>
      <c r="E105" s="6">
        <v>1</v>
      </c>
      <c r="F105" s="6">
        <v>0</v>
      </c>
      <c r="G105" s="2" t="s">
        <v>168</v>
      </c>
      <c r="H105" s="7">
        <v>9745.869999999999</v>
      </c>
      <c r="I105" s="7">
        <v>9745.869999999999</v>
      </c>
      <c r="J105" s="9"/>
      <c r="K105" s="18"/>
      <c r="L105" s="9" t="s">
        <v>731</v>
      </c>
      <c r="M105" s="53"/>
      <c r="N105" s="39">
        <v>44018</v>
      </c>
      <c r="O105" s="40">
        <v>44690</v>
      </c>
      <c r="P105" s="40">
        <v>44690</v>
      </c>
      <c r="Q105" s="40">
        <v>44729</v>
      </c>
      <c r="R105" s="58"/>
      <c r="S105" s="63" t="s">
        <v>917</v>
      </c>
      <c r="T105" s="61">
        <v>0</v>
      </c>
    </row>
    <row r="106" spans="1:20" ht="24.75" customHeight="1">
      <c r="A106" s="17">
        <v>274</v>
      </c>
      <c r="B106" s="1" t="s">
        <v>264</v>
      </c>
      <c r="C106" s="5" t="s">
        <v>35</v>
      </c>
      <c r="D106" s="32" t="s">
        <v>862</v>
      </c>
      <c r="E106" s="6">
        <v>1</v>
      </c>
      <c r="F106" s="6">
        <v>1</v>
      </c>
      <c r="G106" s="2" t="s">
        <v>163</v>
      </c>
      <c r="H106" s="7">
        <v>153103.62</v>
      </c>
      <c r="I106" s="7">
        <v>143103.62</v>
      </c>
      <c r="J106" s="9"/>
      <c r="K106" s="19">
        <f>0.03*(H106-I106)</f>
        <v>300</v>
      </c>
      <c r="L106" s="9" t="s">
        <v>763</v>
      </c>
      <c r="M106" s="76">
        <v>0</v>
      </c>
      <c r="N106" s="39">
        <v>44966</v>
      </c>
      <c r="O106" s="40">
        <v>45125</v>
      </c>
      <c r="P106" s="40">
        <v>45125</v>
      </c>
      <c r="Q106" s="40">
        <v>45215</v>
      </c>
      <c r="R106" s="58" t="s">
        <v>754</v>
      </c>
      <c r="S106" s="86" t="s">
        <v>920</v>
      </c>
      <c r="T106" s="61">
        <v>0</v>
      </c>
    </row>
    <row r="107" spans="1:20" ht="24.75" customHeight="1">
      <c r="A107" s="17">
        <v>275</v>
      </c>
      <c r="B107" s="1" t="s">
        <v>265</v>
      </c>
      <c r="C107" s="5" t="s">
        <v>42</v>
      </c>
      <c r="D107" s="32" t="s">
        <v>856</v>
      </c>
      <c r="E107" s="6">
        <v>1</v>
      </c>
      <c r="F107" s="6">
        <v>0</v>
      </c>
      <c r="G107" s="2" t="s">
        <v>168</v>
      </c>
      <c r="H107" s="7">
        <v>272658.88</v>
      </c>
      <c r="I107" s="7">
        <v>272658.88</v>
      </c>
      <c r="J107" s="9"/>
      <c r="K107" s="18"/>
      <c r="L107" s="9" t="s">
        <v>712</v>
      </c>
      <c r="M107" s="53"/>
      <c r="N107" s="39"/>
      <c r="O107" s="40"/>
      <c r="P107" s="40"/>
      <c r="Q107" s="40"/>
      <c r="R107" s="58"/>
      <c r="S107" s="63" t="s">
        <v>917</v>
      </c>
      <c r="T107" s="61">
        <v>0</v>
      </c>
    </row>
    <row r="108" spans="1:20" ht="24.75" customHeight="1">
      <c r="A108" s="17">
        <v>277</v>
      </c>
      <c r="B108" s="1" t="s">
        <v>266</v>
      </c>
      <c r="C108" s="5" t="s">
        <v>25</v>
      </c>
      <c r="D108" s="32" t="s">
        <v>863</v>
      </c>
      <c r="E108" s="6">
        <v>1</v>
      </c>
      <c r="F108" s="6">
        <v>0</v>
      </c>
      <c r="G108" s="2" t="s">
        <v>171</v>
      </c>
      <c r="H108" s="7">
        <v>384459.5</v>
      </c>
      <c r="I108" s="7">
        <v>9459.5</v>
      </c>
      <c r="J108" s="9"/>
      <c r="K108" s="18"/>
      <c r="L108" s="9" t="s">
        <v>712</v>
      </c>
      <c r="M108" s="53"/>
      <c r="N108" s="39"/>
      <c r="O108" s="40"/>
      <c r="P108" s="40"/>
      <c r="Q108" s="40"/>
      <c r="R108" s="58"/>
      <c r="S108" s="63" t="s">
        <v>917</v>
      </c>
      <c r="T108" s="61">
        <v>0</v>
      </c>
    </row>
    <row r="109" spans="1:20" ht="24.75" customHeight="1">
      <c r="A109" s="17">
        <v>279</v>
      </c>
      <c r="B109" s="1" t="s">
        <v>267</v>
      </c>
      <c r="C109" s="5" t="s">
        <v>117</v>
      </c>
      <c r="D109" s="32" t="s">
        <v>888</v>
      </c>
      <c r="E109" s="6">
        <v>1</v>
      </c>
      <c r="F109" s="6">
        <v>0</v>
      </c>
      <c r="G109" s="2" t="s">
        <v>163</v>
      </c>
      <c r="H109" s="7">
        <v>1402378.89</v>
      </c>
      <c r="I109" s="7">
        <v>1272378.8899999999</v>
      </c>
      <c r="J109" s="9"/>
      <c r="K109" s="18"/>
      <c r="L109" s="9" t="s">
        <v>712</v>
      </c>
      <c r="M109" s="53"/>
      <c r="N109" s="39"/>
      <c r="O109" s="40"/>
      <c r="P109" s="40"/>
      <c r="Q109" s="40"/>
      <c r="R109" s="58"/>
      <c r="S109" s="63" t="s">
        <v>917</v>
      </c>
      <c r="T109" s="61">
        <v>0</v>
      </c>
    </row>
    <row r="110" spans="1:20" ht="24.75" customHeight="1">
      <c r="A110" s="17">
        <v>282</v>
      </c>
      <c r="B110" s="1" t="s">
        <v>268</v>
      </c>
      <c r="C110" s="5" t="s">
        <v>4</v>
      </c>
      <c r="D110" s="32" t="s">
        <v>889</v>
      </c>
      <c r="E110" s="6">
        <v>1</v>
      </c>
      <c r="F110" s="6">
        <v>0</v>
      </c>
      <c r="G110" s="2" t="s">
        <v>163</v>
      </c>
      <c r="H110" s="7">
        <v>51987.364461981997</v>
      </c>
      <c r="I110" s="7">
        <v>31987.364461982001</v>
      </c>
      <c r="J110" s="9" t="s">
        <v>695</v>
      </c>
      <c r="K110" s="18"/>
      <c r="L110" s="9" t="s">
        <v>712</v>
      </c>
      <c r="M110" s="53"/>
      <c r="N110" s="39"/>
      <c r="O110" s="40"/>
      <c r="P110" s="40"/>
      <c r="Q110" s="40"/>
      <c r="R110" s="58"/>
      <c r="S110" s="63" t="s">
        <v>917</v>
      </c>
      <c r="T110" s="61">
        <v>0</v>
      </c>
    </row>
    <row r="111" spans="1:20" ht="24.75" customHeight="1">
      <c r="A111" s="17">
        <v>285</v>
      </c>
      <c r="B111" s="1" t="s">
        <v>736</v>
      </c>
      <c r="C111" s="5" t="s">
        <v>4</v>
      </c>
      <c r="D111" s="32" t="s">
        <v>889</v>
      </c>
      <c r="E111" s="6">
        <v>1</v>
      </c>
      <c r="F111" s="6">
        <v>0</v>
      </c>
      <c r="G111" s="2" t="s">
        <v>168</v>
      </c>
      <c r="H111" s="7">
        <v>76453.02</v>
      </c>
      <c r="I111" s="7">
        <v>76453.02</v>
      </c>
      <c r="J111" s="9" t="s">
        <v>704</v>
      </c>
      <c r="K111" s="18"/>
      <c r="L111" s="9" t="s">
        <v>779</v>
      </c>
      <c r="M111" s="53"/>
      <c r="N111" s="44" t="s">
        <v>780</v>
      </c>
      <c r="O111" s="45" t="s">
        <v>781</v>
      </c>
      <c r="P111" s="45" t="s">
        <v>781</v>
      </c>
      <c r="Q111" s="45" t="s">
        <v>782</v>
      </c>
      <c r="R111" s="58"/>
      <c r="S111" s="63" t="s">
        <v>917</v>
      </c>
      <c r="T111" s="61">
        <v>0</v>
      </c>
    </row>
    <row r="112" spans="1:20" ht="24.75" customHeight="1">
      <c r="A112" s="17">
        <v>289</v>
      </c>
      <c r="B112" s="1" t="s">
        <v>269</v>
      </c>
      <c r="C112" s="5" t="s">
        <v>25</v>
      </c>
      <c r="D112" s="32" t="s">
        <v>863</v>
      </c>
      <c r="E112" s="6">
        <v>1</v>
      </c>
      <c r="F112" s="6">
        <v>0</v>
      </c>
      <c r="G112" s="2" t="s">
        <v>169</v>
      </c>
      <c r="H112" s="7">
        <v>431874.24000000005</v>
      </c>
      <c r="I112" s="7">
        <v>406874.24000000005</v>
      </c>
      <c r="J112" s="9"/>
      <c r="K112" s="18"/>
      <c r="L112" s="9" t="s">
        <v>712</v>
      </c>
      <c r="M112" s="53"/>
      <c r="N112" s="39"/>
      <c r="O112" s="40"/>
      <c r="P112" s="40"/>
      <c r="Q112" s="40"/>
      <c r="R112" s="58"/>
      <c r="S112" s="63" t="s">
        <v>917</v>
      </c>
      <c r="T112" s="61">
        <v>0</v>
      </c>
    </row>
    <row r="113" spans="1:20" ht="24.75" customHeight="1">
      <c r="A113" s="17">
        <v>291</v>
      </c>
      <c r="B113" s="1" t="s">
        <v>270</v>
      </c>
      <c r="C113" s="5" t="s">
        <v>21</v>
      </c>
      <c r="D113" s="32" t="s">
        <v>861</v>
      </c>
      <c r="E113" s="6">
        <v>1</v>
      </c>
      <c r="F113" s="6">
        <v>0</v>
      </c>
      <c r="G113" s="2" t="s">
        <v>168</v>
      </c>
      <c r="H113" s="7">
        <v>148308.97</v>
      </c>
      <c r="I113" s="7">
        <v>148308.97</v>
      </c>
      <c r="J113" s="9"/>
      <c r="K113" s="18"/>
      <c r="L113" s="9" t="s">
        <v>712</v>
      </c>
      <c r="M113" s="53"/>
      <c r="N113" s="39"/>
      <c r="O113" s="40"/>
      <c r="P113" s="40"/>
      <c r="Q113" s="40"/>
      <c r="R113" s="58"/>
      <c r="S113" s="63" t="s">
        <v>917</v>
      </c>
      <c r="T113" s="61">
        <v>0</v>
      </c>
    </row>
    <row r="114" spans="1:20" ht="24.75" customHeight="1">
      <c r="A114" s="17">
        <v>294</v>
      </c>
      <c r="B114" s="1" t="s">
        <v>271</v>
      </c>
      <c r="C114" s="5" t="s">
        <v>116</v>
      </c>
      <c r="D114" s="32" t="s">
        <v>881</v>
      </c>
      <c r="E114" s="6">
        <v>1</v>
      </c>
      <c r="F114" s="6">
        <v>1</v>
      </c>
      <c r="G114" s="2" t="s">
        <v>171</v>
      </c>
      <c r="H114" s="7">
        <v>26750</v>
      </c>
      <c r="I114" s="7">
        <v>750</v>
      </c>
      <c r="J114" s="9"/>
      <c r="K114" s="89">
        <f>0.03*(H114-I114)</f>
        <v>780</v>
      </c>
      <c r="L114" s="9" t="s">
        <v>764</v>
      </c>
      <c r="M114" s="76">
        <v>0</v>
      </c>
      <c r="N114" s="39"/>
      <c r="O114" s="40"/>
      <c r="P114" s="40"/>
      <c r="Q114" s="40"/>
      <c r="R114" s="58"/>
      <c r="S114" s="64" t="s">
        <v>837</v>
      </c>
      <c r="T114" s="65">
        <f>+K114</f>
        <v>780</v>
      </c>
    </row>
    <row r="115" spans="1:20" ht="24.75" customHeight="1">
      <c r="A115" s="17">
        <v>296</v>
      </c>
      <c r="B115" s="1" t="s">
        <v>272</v>
      </c>
      <c r="C115" s="5" t="s">
        <v>119</v>
      </c>
      <c r="D115" s="32" t="s">
        <v>868</v>
      </c>
      <c r="E115" s="6">
        <v>1</v>
      </c>
      <c r="F115" s="6">
        <v>0</v>
      </c>
      <c r="G115" s="2" t="s">
        <v>165</v>
      </c>
      <c r="H115" s="7">
        <v>38000</v>
      </c>
      <c r="I115" s="7">
        <v>0</v>
      </c>
      <c r="J115" s="9"/>
      <c r="K115" s="18"/>
      <c r="L115" s="9" t="s">
        <v>712</v>
      </c>
      <c r="M115" s="53"/>
      <c r="N115" s="39"/>
      <c r="O115" s="40"/>
      <c r="P115" s="40"/>
      <c r="Q115" s="40"/>
      <c r="R115" s="58"/>
      <c r="S115" s="63" t="s">
        <v>917</v>
      </c>
      <c r="T115" s="61">
        <v>0</v>
      </c>
    </row>
    <row r="116" spans="1:20" ht="24.75" customHeight="1">
      <c r="A116" s="17">
        <v>298</v>
      </c>
      <c r="B116" s="1" t="s">
        <v>273</v>
      </c>
      <c r="C116" s="5" t="s">
        <v>44</v>
      </c>
      <c r="D116" s="32" t="s">
        <v>855</v>
      </c>
      <c r="E116" s="6">
        <v>1</v>
      </c>
      <c r="F116" s="6">
        <v>0</v>
      </c>
      <c r="G116" s="2" t="s">
        <v>163</v>
      </c>
      <c r="H116" s="7">
        <v>5721272.7800000003</v>
      </c>
      <c r="I116" s="7">
        <v>3315008.22</v>
      </c>
      <c r="J116" s="9"/>
      <c r="K116" s="18"/>
      <c r="L116" s="9" t="s">
        <v>712</v>
      </c>
      <c r="M116" s="53"/>
      <c r="N116" s="39"/>
      <c r="O116" s="40"/>
      <c r="P116" s="40"/>
      <c r="Q116" s="40"/>
      <c r="R116" s="58"/>
      <c r="S116" s="63" t="s">
        <v>917</v>
      </c>
      <c r="T116" s="61">
        <v>0</v>
      </c>
    </row>
    <row r="117" spans="1:20" ht="24.75" customHeight="1">
      <c r="A117" s="17">
        <v>302</v>
      </c>
      <c r="B117" s="1" t="s">
        <v>66</v>
      </c>
      <c r="C117" s="5" t="s">
        <v>65</v>
      </c>
      <c r="D117" s="32" t="s">
        <v>66</v>
      </c>
      <c r="E117" s="6">
        <v>1</v>
      </c>
      <c r="F117" s="6">
        <v>0</v>
      </c>
      <c r="G117" s="2" t="s">
        <v>171</v>
      </c>
      <c r="H117" s="7">
        <v>473036.04</v>
      </c>
      <c r="I117" s="7">
        <v>22036.04</v>
      </c>
      <c r="J117" s="9"/>
      <c r="K117" s="18"/>
      <c r="L117" s="9" t="s">
        <v>712</v>
      </c>
      <c r="M117" s="53"/>
      <c r="N117" s="39"/>
      <c r="O117" s="40"/>
      <c r="P117" s="40"/>
      <c r="Q117" s="40"/>
      <c r="R117" s="58"/>
      <c r="S117" s="63" t="s">
        <v>917</v>
      </c>
      <c r="T117" s="61">
        <v>0</v>
      </c>
    </row>
    <row r="118" spans="1:20" ht="24.75" customHeight="1">
      <c r="A118" s="17">
        <v>304</v>
      </c>
      <c r="B118" s="1" t="s">
        <v>274</v>
      </c>
      <c r="C118" s="5" t="s">
        <v>126</v>
      </c>
      <c r="D118" s="32" t="s">
        <v>880</v>
      </c>
      <c r="E118" s="6">
        <v>1</v>
      </c>
      <c r="F118" s="6">
        <v>0</v>
      </c>
      <c r="G118" s="2" t="s">
        <v>163</v>
      </c>
      <c r="H118" s="7">
        <v>2234846.4300000002</v>
      </c>
      <c r="I118" s="7">
        <v>358564.54000000004</v>
      </c>
      <c r="J118" s="9"/>
      <c r="K118" s="18"/>
      <c r="L118" s="9" t="s">
        <v>712</v>
      </c>
      <c r="M118" s="53"/>
      <c r="N118" s="39"/>
      <c r="O118" s="40"/>
      <c r="P118" s="40"/>
      <c r="Q118" s="40"/>
      <c r="R118" s="58"/>
      <c r="S118" s="63" t="s">
        <v>917</v>
      </c>
      <c r="T118" s="61">
        <v>0</v>
      </c>
    </row>
    <row r="119" spans="1:20" ht="24.75" customHeight="1">
      <c r="A119" s="17">
        <v>305</v>
      </c>
      <c r="B119" s="1" t="s">
        <v>275</v>
      </c>
      <c r="C119" s="5" t="s">
        <v>23</v>
      </c>
      <c r="D119" s="32" t="s">
        <v>870</v>
      </c>
      <c r="E119" s="6">
        <v>1</v>
      </c>
      <c r="F119" s="6">
        <v>0</v>
      </c>
      <c r="G119" s="2" t="s">
        <v>165</v>
      </c>
      <c r="H119" s="7">
        <v>53000</v>
      </c>
      <c r="I119" s="7">
        <v>0</v>
      </c>
      <c r="J119" s="9"/>
      <c r="K119" s="18"/>
      <c r="L119" s="9" t="s">
        <v>712</v>
      </c>
      <c r="M119" s="53"/>
      <c r="N119" s="39"/>
      <c r="O119" s="40"/>
      <c r="P119" s="40"/>
      <c r="Q119" s="40"/>
      <c r="R119" s="58"/>
      <c r="S119" s="63" t="s">
        <v>917</v>
      </c>
      <c r="T119" s="61">
        <v>0</v>
      </c>
    </row>
    <row r="120" spans="1:20" ht="24.75" customHeight="1">
      <c r="A120" s="17">
        <v>306</v>
      </c>
      <c r="B120" s="1" t="s">
        <v>276</v>
      </c>
      <c r="C120" s="5" t="s">
        <v>120</v>
      </c>
      <c r="D120" s="32" t="s">
        <v>890</v>
      </c>
      <c r="E120" s="6">
        <v>1</v>
      </c>
      <c r="F120" s="6">
        <v>1</v>
      </c>
      <c r="G120" s="2" t="s">
        <v>171</v>
      </c>
      <c r="H120" s="7">
        <v>465692.14</v>
      </c>
      <c r="I120" s="7">
        <v>14692.14</v>
      </c>
      <c r="J120" s="9"/>
      <c r="K120" s="89">
        <f>0.03*(H120-I120)</f>
        <v>13530</v>
      </c>
      <c r="L120" s="9" t="s">
        <v>740</v>
      </c>
      <c r="M120" s="76">
        <v>0</v>
      </c>
      <c r="N120" s="39"/>
      <c r="O120" s="40"/>
      <c r="P120" s="40"/>
      <c r="Q120" s="40"/>
      <c r="R120" s="58"/>
      <c r="S120" s="64" t="s">
        <v>837</v>
      </c>
      <c r="T120" s="65">
        <f>+K120</f>
        <v>13530</v>
      </c>
    </row>
    <row r="121" spans="1:20" ht="24.75" customHeight="1">
      <c r="A121" s="17">
        <v>311</v>
      </c>
      <c r="B121" s="1" t="s">
        <v>277</v>
      </c>
      <c r="C121" s="5" t="s">
        <v>4</v>
      </c>
      <c r="D121" s="32" t="s">
        <v>889</v>
      </c>
      <c r="E121" s="6">
        <v>1</v>
      </c>
      <c r="F121" s="6">
        <v>0</v>
      </c>
      <c r="G121" s="2" t="s">
        <v>168</v>
      </c>
      <c r="H121" s="7">
        <v>1687537.49</v>
      </c>
      <c r="I121" s="7">
        <v>1687537.49</v>
      </c>
      <c r="J121" s="9" t="s">
        <v>695</v>
      </c>
      <c r="K121" s="18"/>
      <c r="L121" s="9" t="s">
        <v>712</v>
      </c>
      <c r="M121" s="53"/>
      <c r="N121" s="39"/>
      <c r="O121" s="40"/>
      <c r="P121" s="40"/>
      <c r="Q121" s="40"/>
      <c r="R121" s="58"/>
      <c r="S121" s="63" t="s">
        <v>917</v>
      </c>
      <c r="T121" s="61">
        <v>0</v>
      </c>
    </row>
    <row r="122" spans="1:20" ht="24.75" customHeight="1">
      <c r="A122" s="17">
        <v>316</v>
      </c>
      <c r="B122" s="1" t="s">
        <v>278</v>
      </c>
      <c r="C122" s="5" t="s">
        <v>132</v>
      </c>
      <c r="D122" s="32" t="s">
        <v>891</v>
      </c>
      <c r="E122" s="6">
        <v>1</v>
      </c>
      <c r="F122" s="6">
        <v>1</v>
      </c>
      <c r="G122" s="2" t="s">
        <v>168</v>
      </c>
      <c r="H122" s="7">
        <v>54917.22</v>
      </c>
      <c r="I122" s="7">
        <v>54917.22</v>
      </c>
      <c r="J122" s="9" t="s">
        <v>709</v>
      </c>
      <c r="K122" s="18"/>
      <c r="L122" s="9" t="s">
        <v>717</v>
      </c>
      <c r="M122" s="53"/>
      <c r="N122" s="39">
        <v>44146</v>
      </c>
      <c r="O122" s="40">
        <v>44238</v>
      </c>
      <c r="P122" s="40">
        <v>44295</v>
      </c>
      <c r="Q122" s="40">
        <v>44383</v>
      </c>
      <c r="R122" s="58"/>
      <c r="S122" s="61" t="s">
        <v>920</v>
      </c>
      <c r="T122" s="61">
        <v>0</v>
      </c>
    </row>
    <row r="123" spans="1:20" ht="24.75" customHeight="1">
      <c r="A123" s="17">
        <v>317</v>
      </c>
      <c r="B123" s="1" t="s">
        <v>74</v>
      </c>
      <c r="C123" s="5" t="s">
        <v>73</v>
      </c>
      <c r="D123" s="32" t="s">
        <v>74</v>
      </c>
      <c r="E123" s="6">
        <v>1</v>
      </c>
      <c r="F123" s="6">
        <v>1</v>
      </c>
      <c r="G123" s="2" t="s">
        <v>168</v>
      </c>
      <c r="H123" s="7">
        <v>237352.78</v>
      </c>
      <c r="I123" s="7">
        <v>237352.78</v>
      </c>
      <c r="J123" s="9" t="s">
        <v>695</v>
      </c>
      <c r="K123" s="18"/>
      <c r="L123" s="9" t="s">
        <v>712</v>
      </c>
      <c r="M123" s="53"/>
      <c r="N123" s="39"/>
      <c r="O123" s="40"/>
      <c r="P123" s="40"/>
      <c r="Q123" s="40"/>
      <c r="R123" s="58"/>
      <c r="S123" s="63" t="s">
        <v>919</v>
      </c>
      <c r="T123" s="61">
        <v>0</v>
      </c>
    </row>
    <row r="124" spans="1:20" ht="24.75" customHeight="1">
      <c r="A124" s="17">
        <v>320</v>
      </c>
      <c r="B124" s="1" t="s">
        <v>279</v>
      </c>
      <c r="C124" s="5" t="s">
        <v>19</v>
      </c>
      <c r="D124" s="32" t="s">
        <v>871</v>
      </c>
      <c r="E124" s="6">
        <v>1</v>
      </c>
      <c r="F124" s="6">
        <v>0</v>
      </c>
      <c r="G124" s="2" t="s">
        <v>165</v>
      </c>
      <c r="H124" s="7">
        <v>11000</v>
      </c>
      <c r="I124" s="7">
        <v>0</v>
      </c>
      <c r="J124" s="9"/>
      <c r="K124" s="18"/>
      <c r="L124" s="9" t="s">
        <v>712</v>
      </c>
      <c r="M124" s="53"/>
      <c r="N124" s="39"/>
      <c r="O124" s="40"/>
      <c r="P124" s="40"/>
      <c r="Q124" s="40"/>
      <c r="R124" s="58"/>
      <c r="S124" s="63" t="s">
        <v>917</v>
      </c>
      <c r="T124" s="61">
        <v>0</v>
      </c>
    </row>
    <row r="125" spans="1:20" ht="24.75" customHeight="1">
      <c r="A125" s="17">
        <v>321</v>
      </c>
      <c r="B125" s="1" t="s">
        <v>280</v>
      </c>
      <c r="C125" s="5" t="s">
        <v>7</v>
      </c>
      <c r="D125" s="32" t="s">
        <v>892</v>
      </c>
      <c r="E125" s="6">
        <v>1</v>
      </c>
      <c r="F125" s="6">
        <v>0</v>
      </c>
      <c r="G125" s="2" t="s">
        <v>163</v>
      </c>
      <c r="H125" s="7">
        <v>207699.4</v>
      </c>
      <c r="I125" s="7">
        <v>7699.4</v>
      </c>
      <c r="J125" s="9"/>
      <c r="K125" s="18"/>
      <c r="L125" s="9" t="s">
        <v>712</v>
      </c>
      <c r="M125" s="53"/>
      <c r="N125" s="39"/>
      <c r="O125" s="40"/>
      <c r="P125" s="40"/>
      <c r="Q125" s="40"/>
      <c r="R125" s="58"/>
      <c r="S125" s="63" t="s">
        <v>917</v>
      </c>
      <c r="T125" s="61">
        <v>0</v>
      </c>
    </row>
    <row r="126" spans="1:20" ht="24.75" customHeight="1">
      <c r="A126" s="17">
        <v>322</v>
      </c>
      <c r="B126" s="1" t="s">
        <v>281</v>
      </c>
      <c r="C126" s="5" t="s">
        <v>38</v>
      </c>
      <c r="D126" s="32" t="s">
        <v>893</v>
      </c>
      <c r="E126" s="6">
        <v>1</v>
      </c>
      <c r="F126" s="6">
        <v>0</v>
      </c>
      <c r="G126" s="2" t="s">
        <v>163</v>
      </c>
      <c r="H126" s="7">
        <v>281690.39</v>
      </c>
      <c r="I126" s="7">
        <v>141690.38999999998</v>
      </c>
      <c r="J126" s="9"/>
      <c r="K126" s="18"/>
      <c r="L126" s="9" t="s">
        <v>712</v>
      </c>
      <c r="M126" s="53"/>
      <c r="N126" s="39"/>
      <c r="O126" s="40"/>
      <c r="P126" s="40"/>
      <c r="Q126" s="40"/>
      <c r="R126" s="58"/>
      <c r="S126" s="63" t="s">
        <v>917</v>
      </c>
      <c r="T126" s="61">
        <v>0</v>
      </c>
    </row>
    <row r="127" spans="1:20" ht="24.75" customHeight="1">
      <c r="A127" s="17">
        <v>325</v>
      </c>
      <c r="B127" s="1" t="s">
        <v>282</v>
      </c>
      <c r="C127" s="5" t="s">
        <v>134</v>
      </c>
      <c r="D127" s="32" t="s">
        <v>864</v>
      </c>
      <c r="E127" s="6">
        <v>1</v>
      </c>
      <c r="F127" s="6">
        <v>0</v>
      </c>
      <c r="G127" s="2" t="s">
        <v>168</v>
      </c>
      <c r="H127" s="7">
        <v>88950.24</v>
      </c>
      <c r="I127" s="7">
        <v>88950.24</v>
      </c>
      <c r="J127" s="9"/>
      <c r="K127" s="18"/>
      <c r="L127" s="9" t="s">
        <v>712</v>
      </c>
      <c r="M127" s="53"/>
      <c r="N127" s="39"/>
      <c r="O127" s="40"/>
      <c r="P127" s="40"/>
      <c r="Q127" s="40"/>
      <c r="R127" s="58"/>
      <c r="S127" s="63" t="s">
        <v>917</v>
      </c>
      <c r="T127" s="61">
        <v>0</v>
      </c>
    </row>
    <row r="128" spans="1:20" ht="24.75" customHeight="1">
      <c r="A128" s="17">
        <v>328</v>
      </c>
      <c r="B128" s="1" t="s">
        <v>283</v>
      </c>
      <c r="C128" s="5" t="s">
        <v>4</v>
      </c>
      <c r="D128" s="32" t="s">
        <v>889</v>
      </c>
      <c r="E128" s="6">
        <v>1</v>
      </c>
      <c r="F128" s="6">
        <v>0</v>
      </c>
      <c r="G128" s="2" t="s">
        <v>168</v>
      </c>
      <c r="H128" s="7">
        <v>1183076.2999999998</v>
      </c>
      <c r="I128" s="7">
        <v>1183076.2999999998</v>
      </c>
      <c r="J128" s="9" t="s">
        <v>697</v>
      </c>
      <c r="K128" s="18"/>
      <c r="L128" s="9" t="s">
        <v>712</v>
      </c>
      <c r="M128" s="53"/>
      <c r="N128" s="39"/>
      <c r="O128" s="40"/>
      <c r="P128" s="40"/>
      <c r="Q128" s="40"/>
      <c r="R128" s="58"/>
      <c r="S128" s="63" t="s">
        <v>917</v>
      </c>
      <c r="T128" s="61">
        <v>0</v>
      </c>
    </row>
    <row r="129" spans="1:20" ht="24.75" customHeight="1">
      <c r="A129" s="17">
        <v>329</v>
      </c>
      <c r="B129" s="1" t="s">
        <v>284</v>
      </c>
      <c r="C129" s="5" t="s">
        <v>21</v>
      </c>
      <c r="D129" s="32" t="s">
        <v>861</v>
      </c>
      <c r="E129" s="6">
        <v>1</v>
      </c>
      <c r="F129" s="6">
        <v>0</v>
      </c>
      <c r="G129" s="2" t="s">
        <v>168</v>
      </c>
      <c r="H129" s="7">
        <v>14636.26</v>
      </c>
      <c r="I129" s="7">
        <v>14636.26</v>
      </c>
      <c r="J129" s="9"/>
      <c r="K129" s="18"/>
      <c r="L129" s="9" t="s">
        <v>712</v>
      </c>
      <c r="M129" s="53"/>
      <c r="N129" s="39"/>
      <c r="O129" s="40"/>
      <c r="P129" s="40"/>
      <c r="Q129" s="40"/>
      <c r="R129" s="58"/>
      <c r="S129" s="63" t="s">
        <v>917</v>
      </c>
      <c r="T129" s="61">
        <v>0</v>
      </c>
    </row>
    <row r="130" spans="1:20" ht="24.75" customHeight="1">
      <c r="A130" s="17">
        <v>332</v>
      </c>
      <c r="B130" s="1" t="s">
        <v>285</v>
      </c>
      <c r="C130" s="5" t="s">
        <v>133</v>
      </c>
      <c r="D130" s="32" t="s">
        <v>878</v>
      </c>
      <c r="E130" s="6">
        <v>1</v>
      </c>
      <c r="F130" s="6">
        <v>0</v>
      </c>
      <c r="G130" s="2" t="s">
        <v>171</v>
      </c>
      <c r="H130" s="7">
        <v>520366.76</v>
      </c>
      <c r="I130" s="7">
        <v>70366.759999999995</v>
      </c>
      <c r="J130" s="9" t="s">
        <v>695</v>
      </c>
      <c r="K130" s="18"/>
      <c r="L130" s="9" t="s">
        <v>712</v>
      </c>
      <c r="M130" s="53"/>
      <c r="N130" s="39"/>
      <c r="O130" s="40"/>
      <c r="P130" s="40"/>
      <c r="Q130" s="40"/>
      <c r="R130" s="58"/>
      <c r="S130" s="63" t="s">
        <v>917</v>
      </c>
      <c r="T130" s="61">
        <v>0</v>
      </c>
    </row>
    <row r="131" spans="1:20" ht="24.75" customHeight="1">
      <c r="A131" s="17">
        <v>333</v>
      </c>
      <c r="B131" s="1" t="s">
        <v>286</v>
      </c>
      <c r="C131" s="5" t="s">
        <v>151</v>
      </c>
      <c r="D131" s="32" t="s">
        <v>894</v>
      </c>
      <c r="E131" s="6">
        <v>1</v>
      </c>
      <c r="F131" s="6">
        <v>1</v>
      </c>
      <c r="G131" s="2" t="s">
        <v>163</v>
      </c>
      <c r="H131" s="7">
        <v>519822.13</v>
      </c>
      <c r="I131" s="7">
        <v>409822.13</v>
      </c>
      <c r="J131" s="9"/>
      <c r="K131" s="89">
        <f>0.03*(H131-I131)</f>
        <v>3300</v>
      </c>
      <c r="L131" s="9" t="s">
        <v>799</v>
      </c>
      <c r="M131" s="76">
        <v>0</v>
      </c>
      <c r="N131" s="39"/>
      <c r="O131" s="40"/>
      <c r="P131" s="40"/>
      <c r="Q131" s="40"/>
      <c r="R131" s="58"/>
      <c r="S131" s="87" t="s">
        <v>923</v>
      </c>
      <c r="T131" s="61">
        <v>0</v>
      </c>
    </row>
    <row r="132" spans="1:20" ht="24.75" customHeight="1">
      <c r="A132" s="17">
        <v>335</v>
      </c>
      <c r="B132" s="1" t="s">
        <v>287</v>
      </c>
      <c r="C132" s="5" t="s">
        <v>7</v>
      </c>
      <c r="D132" s="32" t="s">
        <v>892</v>
      </c>
      <c r="E132" s="6">
        <v>1</v>
      </c>
      <c r="F132" s="6">
        <v>0</v>
      </c>
      <c r="G132" s="2" t="s">
        <v>171</v>
      </c>
      <c r="H132" s="7">
        <v>1050288.47</v>
      </c>
      <c r="I132" s="7">
        <v>37288.47</v>
      </c>
      <c r="J132" s="9"/>
      <c r="K132" s="18"/>
      <c r="L132" s="9" t="s">
        <v>712</v>
      </c>
      <c r="M132" s="53"/>
      <c r="N132" s="39"/>
      <c r="O132" s="40"/>
      <c r="P132" s="40"/>
      <c r="Q132" s="40"/>
      <c r="R132" s="58"/>
      <c r="S132" s="63" t="s">
        <v>917</v>
      </c>
      <c r="T132" s="61">
        <v>0</v>
      </c>
    </row>
    <row r="133" spans="1:20" ht="24.75" customHeight="1">
      <c r="A133" s="17">
        <v>336</v>
      </c>
      <c r="B133" s="1" t="s">
        <v>288</v>
      </c>
      <c r="C133" s="5" t="s">
        <v>38</v>
      </c>
      <c r="D133" s="32" t="s">
        <v>893</v>
      </c>
      <c r="E133" s="6">
        <v>1</v>
      </c>
      <c r="F133" s="6">
        <v>0</v>
      </c>
      <c r="G133" s="2" t="s">
        <v>163</v>
      </c>
      <c r="H133" s="7">
        <v>144868.06</v>
      </c>
      <c r="I133" s="7">
        <v>44868.060000000005</v>
      </c>
      <c r="J133" s="9"/>
      <c r="K133" s="18"/>
      <c r="L133" s="9" t="s">
        <v>712</v>
      </c>
      <c r="M133" s="53"/>
      <c r="N133" s="39"/>
      <c r="O133" s="40"/>
      <c r="P133" s="40"/>
      <c r="Q133" s="40"/>
      <c r="R133" s="58"/>
      <c r="S133" s="63" t="s">
        <v>917</v>
      </c>
      <c r="T133" s="61">
        <v>0</v>
      </c>
    </row>
    <row r="134" spans="1:20" ht="24.75" customHeight="1">
      <c r="A134" s="17">
        <v>337</v>
      </c>
      <c r="B134" s="1" t="s">
        <v>289</v>
      </c>
      <c r="C134" s="5" t="s">
        <v>3</v>
      </c>
      <c r="D134" s="32" t="s">
        <v>877</v>
      </c>
      <c r="E134" s="6">
        <v>1</v>
      </c>
      <c r="F134" s="6">
        <v>0</v>
      </c>
      <c r="G134" s="2" t="s">
        <v>165</v>
      </c>
      <c r="H134" s="7">
        <v>1125000</v>
      </c>
      <c r="I134" s="7">
        <v>0</v>
      </c>
      <c r="J134" s="9"/>
      <c r="K134" s="18"/>
      <c r="L134" s="9" t="s">
        <v>712</v>
      </c>
      <c r="M134" s="53"/>
      <c r="N134" s="39"/>
      <c r="O134" s="40"/>
      <c r="P134" s="40"/>
      <c r="Q134" s="40"/>
      <c r="R134" s="58"/>
      <c r="S134" s="63" t="s">
        <v>917</v>
      </c>
      <c r="T134" s="61">
        <v>0</v>
      </c>
    </row>
    <row r="135" spans="1:20" ht="24.75" customHeight="1">
      <c r="A135" s="17">
        <v>338</v>
      </c>
      <c r="B135" s="1" t="s">
        <v>290</v>
      </c>
      <c r="C135" s="5" t="s">
        <v>37</v>
      </c>
      <c r="D135" s="32" t="s">
        <v>895</v>
      </c>
      <c r="E135" s="6">
        <v>1</v>
      </c>
      <c r="F135" s="6">
        <v>1</v>
      </c>
      <c r="G135" s="2" t="s">
        <v>168</v>
      </c>
      <c r="H135" s="7">
        <v>212524.73</v>
      </c>
      <c r="I135" s="7">
        <v>209474.73</v>
      </c>
      <c r="J135" s="9" t="s">
        <v>709</v>
      </c>
      <c r="K135" s="18"/>
      <c r="L135" s="9" t="s">
        <v>818</v>
      </c>
      <c r="M135" s="53"/>
      <c r="N135" s="39"/>
      <c r="O135" s="40"/>
      <c r="P135" s="40"/>
      <c r="Q135" s="40"/>
      <c r="R135" s="58"/>
      <c r="S135" s="61" t="s">
        <v>920</v>
      </c>
      <c r="T135" s="61">
        <v>0</v>
      </c>
    </row>
    <row r="136" spans="1:20" ht="24.75" customHeight="1">
      <c r="A136" s="17">
        <v>339</v>
      </c>
      <c r="B136" s="1" t="s">
        <v>291</v>
      </c>
      <c r="C136" s="5" t="s">
        <v>24</v>
      </c>
      <c r="D136" s="32" t="s">
        <v>876</v>
      </c>
      <c r="E136" s="6">
        <v>1</v>
      </c>
      <c r="F136" s="6">
        <v>0</v>
      </c>
      <c r="G136" s="2" t="s">
        <v>163</v>
      </c>
      <c r="H136" s="7">
        <v>888282.9</v>
      </c>
      <c r="I136" s="7">
        <v>638282.9</v>
      </c>
      <c r="J136" s="9"/>
      <c r="K136" s="18"/>
      <c r="L136" s="9" t="s">
        <v>712</v>
      </c>
      <c r="M136" s="53"/>
      <c r="N136" s="39"/>
      <c r="O136" s="40"/>
      <c r="P136" s="40"/>
      <c r="Q136" s="40"/>
      <c r="R136" s="58"/>
      <c r="S136" s="63" t="s">
        <v>917</v>
      </c>
      <c r="T136" s="61">
        <v>0</v>
      </c>
    </row>
    <row r="137" spans="1:20" ht="24.75" customHeight="1">
      <c r="A137" s="17">
        <v>341</v>
      </c>
      <c r="B137" s="1" t="s">
        <v>292</v>
      </c>
      <c r="C137" s="5" t="s">
        <v>24</v>
      </c>
      <c r="D137" s="32" t="s">
        <v>876</v>
      </c>
      <c r="E137" s="6">
        <v>1</v>
      </c>
      <c r="F137" s="6">
        <v>0</v>
      </c>
      <c r="G137" s="2" t="s">
        <v>165</v>
      </c>
      <c r="H137" s="7">
        <v>91000</v>
      </c>
      <c r="I137" s="7">
        <v>0</v>
      </c>
      <c r="J137" s="9"/>
      <c r="K137" s="18"/>
      <c r="L137" s="9" t="s">
        <v>712</v>
      </c>
      <c r="M137" s="53"/>
      <c r="N137" s="39"/>
      <c r="O137" s="40"/>
      <c r="P137" s="40"/>
      <c r="Q137" s="40"/>
      <c r="R137" s="58"/>
      <c r="S137" s="63" t="s">
        <v>917</v>
      </c>
      <c r="T137" s="61">
        <v>0</v>
      </c>
    </row>
    <row r="138" spans="1:20" ht="24.75" customHeight="1">
      <c r="A138" s="17">
        <v>342</v>
      </c>
      <c r="B138" s="1" t="s">
        <v>293</v>
      </c>
      <c r="C138" s="5" t="s">
        <v>24</v>
      </c>
      <c r="D138" s="32" t="s">
        <v>876</v>
      </c>
      <c r="E138" s="6">
        <v>1</v>
      </c>
      <c r="F138" s="6">
        <v>0</v>
      </c>
      <c r="G138" s="2" t="s">
        <v>165</v>
      </c>
      <c r="H138" s="7">
        <v>26000</v>
      </c>
      <c r="I138" s="7">
        <v>0</v>
      </c>
      <c r="J138" s="9"/>
      <c r="K138" s="18"/>
      <c r="L138" s="9" t="s">
        <v>712</v>
      </c>
      <c r="M138" s="53"/>
      <c r="N138" s="39"/>
      <c r="O138" s="40"/>
      <c r="P138" s="40"/>
      <c r="Q138" s="40"/>
      <c r="R138" s="58"/>
      <c r="S138" s="63" t="s">
        <v>917</v>
      </c>
      <c r="T138" s="61">
        <v>0</v>
      </c>
    </row>
    <row r="139" spans="1:20" ht="24.75" customHeight="1">
      <c r="A139" s="17">
        <v>343</v>
      </c>
      <c r="B139" s="1" t="s">
        <v>294</v>
      </c>
      <c r="C139" s="5" t="s">
        <v>24</v>
      </c>
      <c r="D139" s="32" t="s">
        <v>876</v>
      </c>
      <c r="E139" s="6">
        <v>1</v>
      </c>
      <c r="F139" s="6">
        <v>0</v>
      </c>
      <c r="G139" s="2" t="s">
        <v>165</v>
      </c>
      <c r="H139" s="7">
        <v>135000</v>
      </c>
      <c r="I139" s="7">
        <v>0</v>
      </c>
      <c r="J139" s="9"/>
      <c r="K139" s="18"/>
      <c r="L139" s="9" t="s">
        <v>712</v>
      </c>
      <c r="M139" s="53"/>
      <c r="N139" s="39"/>
      <c r="O139" s="40"/>
      <c r="P139" s="40"/>
      <c r="Q139" s="40"/>
      <c r="R139" s="58"/>
      <c r="S139" s="63" t="s">
        <v>917</v>
      </c>
      <c r="T139" s="61">
        <v>0</v>
      </c>
    </row>
    <row r="140" spans="1:20" ht="24.75" customHeight="1">
      <c r="A140" s="17">
        <v>344</v>
      </c>
      <c r="B140" s="1" t="s">
        <v>295</v>
      </c>
      <c r="C140" s="5" t="s">
        <v>150</v>
      </c>
      <c r="D140" s="32" t="s">
        <v>857</v>
      </c>
      <c r="E140" s="6">
        <v>1</v>
      </c>
      <c r="F140" s="6">
        <v>0</v>
      </c>
      <c r="G140" s="2" t="s">
        <v>176</v>
      </c>
      <c r="H140" s="7">
        <v>0</v>
      </c>
      <c r="I140" s="7">
        <v>0</v>
      </c>
      <c r="J140" s="9"/>
      <c r="K140" s="18"/>
      <c r="L140" s="9" t="s">
        <v>712</v>
      </c>
      <c r="M140" s="53"/>
      <c r="N140" s="39"/>
      <c r="O140" s="40"/>
      <c r="P140" s="40"/>
      <c r="Q140" s="40"/>
      <c r="R140" s="58"/>
      <c r="S140" s="63" t="s">
        <v>917</v>
      </c>
      <c r="T140" s="61">
        <v>0</v>
      </c>
    </row>
    <row r="141" spans="1:20" ht="24.75" customHeight="1">
      <c r="A141" s="17">
        <v>346</v>
      </c>
      <c r="B141" s="1" t="s">
        <v>296</v>
      </c>
      <c r="C141" s="5" t="s">
        <v>43</v>
      </c>
      <c r="D141" s="32" t="s">
        <v>896</v>
      </c>
      <c r="E141" s="6">
        <v>1</v>
      </c>
      <c r="F141" s="6">
        <v>0</v>
      </c>
      <c r="G141" s="2" t="s">
        <v>165</v>
      </c>
      <c r="H141" s="7">
        <v>300000</v>
      </c>
      <c r="I141" s="7">
        <v>0</v>
      </c>
      <c r="J141" s="9"/>
      <c r="K141" s="18"/>
      <c r="L141" s="9" t="s">
        <v>712</v>
      </c>
      <c r="M141" s="53"/>
      <c r="N141" s="39"/>
      <c r="O141" s="40"/>
      <c r="P141" s="40"/>
      <c r="Q141" s="40"/>
      <c r="R141" s="58"/>
      <c r="S141" s="63" t="s">
        <v>917</v>
      </c>
      <c r="T141" s="61">
        <v>0</v>
      </c>
    </row>
    <row r="142" spans="1:20" ht="24.75" customHeight="1">
      <c r="A142" s="17">
        <v>347</v>
      </c>
      <c r="B142" s="1" t="s">
        <v>297</v>
      </c>
      <c r="C142" s="5" t="s">
        <v>43</v>
      </c>
      <c r="D142" s="32" t="s">
        <v>896</v>
      </c>
      <c r="E142" s="6">
        <v>1</v>
      </c>
      <c r="F142" s="6">
        <v>0</v>
      </c>
      <c r="G142" s="2" t="s">
        <v>172</v>
      </c>
      <c r="H142" s="7">
        <v>189539.57</v>
      </c>
      <c r="I142" s="7">
        <v>6338.48</v>
      </c>
      <c r="J142" s="9"/>
      <c r="K142" s="18"/>
      <c r="L142" s="9" t="s">
        <v>712</v>
      </c>
      <c r="M142" s="53"/>
      <c r="N142" s="39"/>
      <c r="O142" s="40"/>
      <c r="P142" s="40"/>
      <c r="Q142" s="40"/>
      <c r="R142" s="58"/>
      <c r="S142" s="63" t="s">
        <v>917</v>
      </c>
      <c r="T142" s="61">
        <v>0</v>
      </c>
    </row>
    <row r="143" spans="1:20" ht="24.75" customHeight="1">
      <c r="A143" s="17">
        <v>348</v>
      </c>
      <c r="B143" s="1" t="s">
        <v>298</v>
      </c>
      <c r="C143" s="5" t="s">
        <v>43</v>
      </c>
      <c r="D143" s="32" t="s">
        <v>896</v>
      </c>
      <c r="E143" s="6">
        <v>1</v>
      </c>
      <c r="F143" s="6">
        <v>0</v>
      </c>
      <c r="G143" s="2" t="s">
        <v>165</v>
      </c>
      <c r="H143" s="7">
        <v>180000</v>
      </c>
      <c r="I143" s="7">
        <v>0</v>
      </c>
      <c r="J143" s="9"/>
      <c r="K143" s="18"/>
      <c r="L143" s="9" t="s">
        <v>712</v>
      </c>
      <c r="M143" s="53"/>
      <c r="N143" s="39"/>
      <c r="O143" s="40"/>
      <c r="P143" s="40"/>
      <c r="Q143" s="40"/>
      <c r="R143" s="58"/>
      <c r="S143" s="63" t="s">
        <v>917</v>
      </c>
      <c r="T143" s="61">
        <v>0</v>
      </c>
    </row>
    <row r="144" spans="1:20" ht="24.75" customHeight="1">
      <c r="A144" s="17">
        <v>350</v>
      </c>
      <c r="B144" s="1" t="s">
        <v>299</v>
      </c>
      <c r="C144" s="5" t="s">
        <v>37</v>
      </c>
      <c r="D144" s="32" t="s">
        <v>895</v>
      </c>
      <c r="E144" s="6">
        <v>1</v>
      </c>
      <c r="F144" s="6">
        <v>1</v>
      </c>
      <c r="G144" s="2" t="s">
        <v>165</v>
      </c>
      <c r="H144" s="7">
        <v>135000</v>
      </c>
      <c r="I144" s="7">
        <v>0</v>
      </c>
      <c r="J144" s="9"/>
      <c r="K144" s="89">
        <f>0.03*(H144-I144)</f>
        <v>4050</v>
      </c>
      <c r="L144" s="9" t="s">
        <v>768</v>
      </c>
      <c r="M144" s="76">
        <v>4050</v>
      </c>
      <c r="N144" s="39"/>
      <c r="O144" s="40"/>
      <c r="P144" s="40"/>
      <c r="Q144" s="40"/>
      <c r="R144" s="58"/>
      <c r="S144" s="64" t="s">
        <v>925</v>
      </c>
      <c r="T144" s="65">
        <f>+K144</f>
        <v>4050</v>
      </c>
    </row>
    <row r="145" spans="1:20" ht="24.75" customHeight="1">
      <c r="A145" s="17">
        <v>353</v>
      </c>
      <c r="B145" s="1" t="s">
        <v>300</v>
      </c>
      <c r="C145" s="5" t="s">
        <v>34</v>
      </c>
      <c r="D145" s="32" t="s">
        <v>897</v>
      </c>
      <c r="E145" s="6">
        <v>1</v>
      </c>
      <c r="F145" s="6">
        <v>0</v>
      </c>
      <c r="G145" s="2" t="s">
        <v>165</v>
      </c>
      <c r="H145" s="7">
        <v>173000</v>
      </c>
      <c r="I145" s="7">
        <v>0</v>
      </c>
      <c r="J145" s="9"/>
      <c r="K145" s="18"/>
      <c r="L145" s="9" t="s">
        <v>712</v>
      </c>
      <c r="M145" s="53"/>
      <c r="N145" s="39"/>
      <c r="O145" s="40"/>
      <c r="P145" s="40"/>
      <c r="Q145" s="40"/>
      <c r="R145" s="58"/>
      <c r="S145" s="63" t="s">
        <v>917</v>
      </c>
      <c r="T145" s="61">
        <v>0</v>
      </c>
    </row>
    <row r="146" spans="1:20" ht="24.75" customHeight="1">
      <c r="A146" s="17">
        <v>356</v>
      </c>
      <c r="B146" s="1" t="s">
        <v>301</v>
      </c>
      <c r="C146" s="5" t="s">
        <v>34</v>
      </c>
      <c r="D146" s="32" t="s">
        <v>897</v>
      </c>
      <c r="E146" s="6">
        <v>1</v>
      </c>
      <c r="F146" s="6">
        <v>0</v>
      </c>
      <c r="G146" s="2" t="s">
        <v>163</v>
      </c>
      <c r="H146" s="7">
        <v>50750</v>
      </c>
      <c r="I146" s="7">
        <v>5750</v>
      </c>
      <c r="J146" s="9"/>
      <c r="K146" s="18"/>
      <c r="L146" s="9" t="s">
        <v>712</v>
      </c>
      <c r="M146" s="53"/>
      <c r="N146" s="39"/>
      <c r="O146" s="40"/>
      <c r="P146" s="40"/>
      <c r="Q146" s="40"/>
      <c r="R146" s="58"/>
      <c r="S146" s="63" t="s">
        <v>917</v>
      </c>
      <c r="T146" s="61">
        <v>0</v>
      </c>
    </row>
    <row r="147" spans="1:20" ht="24.75" customHeight="1">
      <c r="A147" s="17">
        <v>359</v>
      </c>
      <c r="B147" s="1" t="s">
        <v>302</v>
      </c>
      <c r="C147" s="5" t="s">
        <v>20</v>
      </c>
      <c r="D147" s="32" t="s">
        <v>898</v>
      </c>
      <c r="E147" s="6">
        <v>1</v>
      </c>
      <c r="F147" s="6">
        <v>0</v>
      </c>
      <c r="G147" s="2" t="s">
        <v>176</v>
      </c>
      <c r="H147" s="7">
        <v>0</v>
      </c>
      <c r="I147" s="7">
        <v>0</v>
      </c>
      <c r="J147" s="9" t="s">
        <v>699</v>
      </c>
      <c r="K147" s="18"/>
      <c r="L147" s="9" t="s">
        <v>712</v>
      </c>
      <c r="M147" s="53"/>
      <c r="N147" s="39"/>
      <c r="O147" s="40"/>
      <c r="P147" s="40"/>
      <c r="Q147" s="40"/>
      <c r="R147" s="58"/>
      <c r="S147" s="63" t="s">
        <v>917</v>
      </c>
      <c r="T147" s="61">
        <v>0</v>
      </c>
    </row>
    <row r="148" spans="1:20" ht="24.75" customHeight="1">
      <c r="A148" s="17">
        <v>360</v>
      </c>
      <c r="B148" s="1" t="s">
        <v>303</v>
      </c>
      <c r="C148" s="5" t="s">
        <v>31</v>
      </c>
      <c r="D148" s="32" t="s">
        <v>899</v>
      </c>
      <c r="E148" s="6">
        <v>1</v>
      </c>
      <c r="F148" s="6">
        <v>0</v>
      </c>
      <c r="G148" s="2" t="s">
        <v>168</v>
      </c>
      <c r="H148" s="7">
        <v>37536.39</v>
      </c>
      <c r="I148" s="7">
        <v>37536.39</v>
      </c>
      <c r="J148" s="9"/>
      <c r="K148" s="18"/>
      <c r="L148" s="9" t="s">
        <v>712</v>
      </c>
      <c r="M148" s="53"/>
      <c r="N148" s="39"/>
      <c r="O148" s="40"/>
      <c r="P148" s="40"/>
      <c r="Q148" s="40"/>
      <c r="R148" s="58"/>
      <c r="S148" s="63" t="s">
        <v>917</v>
      </c>
      <c r="T148" s="61">
        <v>0</v>
      </c>
    </row>
    <row r="149" spans="1:20" ht="24.75" customHeight="1">
      <c r="A149" s="17">
        <v>361</v>
      </c>
      <c r="B149" s="1" t="s">
        <v>304</v>
      </c>
      <c r="C149" s="5" t="s">
        <v>34</v>
      </c>
      <c r="D149" s="32" t="s">
        <v>897</v>
      </c>
      <c r="E149" s="6">
        <v>1</v>
      </c>
      <c r="F149" s="6">
        <v>0</v>
      </c>
      <c r="G149" s="2" t="s">
        <v>168</v>
      </c>
      <c r="H149" s="7">
        <v>21798.54</v>
      </c>
      <c r="I149" s="7">
        <v>21798.54</v>
      </c>
      <c r="J149" s="9"/>
      <c r="K149" s="18"/>
      <c r="L149" s="9" t="s">
        <v>712</v>
      </c>
      <c r="M149" s="53"/>
      <c r="N149" s="39"/>
      <c r="O149" s="40"/>
      <c r="P149" s="40"/>
      <c r="Q149" s="40"/>
      <c r="R149" s="58"/>
      <c r="S149" s="63" t="s">
        <v>917</v>
      </c>
      <c r="T149" s="61">
        <v>0</v>
      </c>
    </row>
    <row r="150" spans="1:20" ht="24.75" customHeight="1">
      <c r="A150" s="17">
        <v>362</v>
      </c>
      <c r="B150" s="1" t="s">
        <v>305</v>
      </c>
      <c r="C150" s="5" t="s">
        <v>34</v>
      </c>
      <c r="D150" s="32" t="s">
        <v>897</v>
      </c>
      <c r="E150" s="6">
        <v>1</v>
      </c>
      <c r="F150" s="6">
        <v>0</v>
      </c>
      <c r="G150" s="2" t="s">
        <v>165</v>
      </c>
      <c r="H150" s="7">
        <v>29000</v>
      </c>
      <c r="I150" s="7">
        <v>0</v>
      </c>
      <c r="J150" s="9"/>
      <c r="K150" s="18"/>
      <c r="L150" s="9" t="s">
        <v>712</v>
      </c>
      <c r="M150" s="53"/>
      <c r="N150" s="39"/>
      <c r="O150" s="40"/>
      <c r="P150" s="40"/>
      <c r="Q150" s="40"/>
      <c r="R150" s="58"/>
      <c r="S150" s="63" t="s">
        <v>917</v>
      </c>
      <c r="T150" s="61">
        <v>0</v>
      </c>
    </row>
    <row r="151" spans="1:20" ht="24.75" customHeight="1">
      <c r="A151" s="17">
        <v>363</v>
      </c>
      <c r="B151" s="1" t="s">
        <v>306</v>
      </c>
      <c r="C151" s="5" t="s">
        <v>24</v>
      </c>
      <c r="D151" s="32" t="s">
        <v>876</v>
      </c>
      <c r="E151" s="6">
        <v>1</v>
      </c>
      <c r="F151" s="6">
        <v>0</v>
      </c>
      <c r="G151" s="2" t="s">
        <v>168</v>
      </c>
      <c r="H151" s="7">
        <v>61371.130000000005</v>
      </c>
      <c r="I151" s="7">
        <v>61371.130000000005</v>
      </c>
      <c r="J151" s="9"/>
      <c r="K151" s="18"/>
      <c r="L151" s="9" t="s">
        <v>712</v>
      </c>
      <c r="M151" s="53"/>
      <c r="N151" s="39"/>
      <c r="O151" s="40"/>
      <c r="P151" s="40"/>
      <c r="Q151" s="40"/>
      <c r="R151" s="58"/>
      <c r="S151" s="63" t="s">
        <v>917</v>
      </c>
      <c r="T151" s="61">
        <v>0</v>
      </c>
    </row>
    <row r="152" spans="1:20" ht="24.75" customHeight="1">
      <c r="A152" s="17">
        <v>365</v>
      </c>
      <c r="B152" s="1" t="s">
        <v>307</v>
      </c>
      <c r="C152" s="5" t="s">
        <v>31</v>
      </c>
      <c r="D152" s="32" t="s">
        <v>899</v>
      </c>
      <c r="E152" s="6">
        <v>1</v>
      </c>
      <c r="F152" s="6">
        <v>0</v>
      </c>
      <c r="G152" s="2" t="s">
        <v>168</v>
      </c>
      <c r="H152" s="7">
        <v>14457.19</v>
      </c>
      <c r="I152" s="7">
        <v>14457.19</v>
      </c>
      <c r="J152" s="9"/>
      <c r="K152" s="18"/>
      <c r="L152" s="9" t="s">
        <v>712</v>
      </c>
      <c r="M152" s="53"/>
      <c r="N152" s="39"/>
      <c r="O152" s="40"/>
      <c r="P152" s="40"/>
      <c r="Q152" s="40"/>
      <c r="R152" s="58"/>
      <c r="S152" s="63" t="s">
        <v>917</v>
      </c>
      <c r="T152" s="61">
        <v>0</v>
      </c>
    </row>
    <row r="153" spans="1:20" ht="24.75" customHeight="1">
      <c r="A153" s="17">
        <v>366</v>
      </c>
      <c r="B153" s="1" t="s">
        <v>308</v>
      </c>
      <c r="C153" s="5" t="s">
        <v>20</v>
      </c>
      <c r="D153" s="32" t="s">
        <v>898</v>
      </c>
      <c r="E153" s="6">
        <v>1</v>
      </c>
      <c r="F153" s="6">
        <v>0</v>
      </c>
      <c r="G153" s="2" t="s">
        <v>171</v>
      </c>
      <c r="H153" s="7">
        <v>227385.41</v>
      </c>
      <c r="I153" s="7">
        <v>2385.41</v>
      </c>
      <c r="J153" s="9" t="s">
        <v>695</v>
      </c>
      <c r="K153" s="18"/>
      <c r="L153" s="9" t="s">
        <v>712</v>
      </c>
      <c r="M153" s="53"/>
      <c r="N153" s="39"/>
      <c r="O153" s="40"/>
      <c r="P153" s="40"/>
      <c r="Q153" s="40"/>
      <c r="R153" s="58"/>
      <c r="S153" s="63" t="s">
        <v>917</v>
      </c>
      <c r="T153" s="61">
        <v>0</v>
      </c>
    </row>
    <row r="154" spans="1:20" ht="24.75" customHeight="1">
      <c r="A154" s="17">
        <v>367</v>
      </c>
      <c r="B154" s="1" t="s">
        <v>309</v>
      </c>
      <c r="C154" s="5" t="s">
        <v>20</v>
      </c>
      <c r="D154" s="32" t="s">
        <v>898</v>
      </c>
      <c r="E154" s="6">
        <v>1</v>
      </c>
      <c r="F154" s="6">
        <v>0</v>
      </c>
      <c r="G154" s="2" t="s">
        <v>165</v>
      </c>
      <c r="H154" s="7">
        <v>64000</v>
      </c>
      <c r="I154" s="7">
        <v>0</v>
      </c>
      <c r="J154" s="9"/>
      <c r="K154" s="18"/>
      <c r="L154" s="9" t="s">
        <v>712</v>
      </c>
      <c r="M154" s="53"/>
      <c r="N154" s="39"/>
      <c r="O154" s="40"/>
      <c r="P154" s="40"/>
      <c r="Q154" s="40"/>
      <c r="R154" s="58"/>
      <c r="S154" s="63" t="s">
        <v>917</v>
      </c>
      <c r="T154" s="61">
        <v>0</v>
      </c>
    </row>
    <row r="155" spans="1:20" ht="24.75" customHeight="1">
      <c r="A155" s="17">
        <v>368</v>
      </c>
      <c r="B155" s="1" t="s">
        <v>310</v>
      </c>
      <c r="C155" s="5" t="s">
        <v>24</v>
      </c>
      <c r="D155" s="32" t="s">
        <v>876</v>
      </c>
      <c r="E155" s="6">
        <v>1</v>
      </c>
      <c r="F155" s="6">
        <v>0</v>
      </c>
      <c r="G155" s="2" t="s">
        <v>168</v>
      </c>
      <c r="H155" s="7">
        <v>54038.22</v>
      </c>
      <c r="I155" s="7">
        <v>54038.22</v>
      </c>
      <c r="J155" s="9"/>
      <c r="K155" s="18"/>
      <c r="L155" s="9" t="s">
        <v>712</v>
      </c>
      <c r="M155" s="53"/>
      <c r="N155" s="39"/>
      <c r="O155" s="40"/>
      <c r="P155" s="40"/>
      <c r="Q155" s="40"/>
      <c r="R155" s="58"/>
      <c r="S155" s="63" t="s">
        <v>917</v>
      </c>
      <c r="T155" s="61">
        <v>0</v>
      </c>
    </row>
    <row r="156" spans="1:20" ht="24.75" customHeight="1">
      <c r="A156" s="17">
        <v>369</v>
      </c>
      <c r="B156" s="1" t="s">
        <v>311</v>
      </c>
      <c r="C156" s="5" t="s">
        <v>37</v>
      </c>
      <c r="D156" s="32" t="s">
        <v>895</v>
      </c>
      <c r="E156" s="6">
        <v>1</v>
      </c>
      <c r="F156" s="6">
        <v>1</v>
      </c>
      <c r="G156" s="2" t="s">
        <v>165</v>
      </c>
      <c r="H156" s="7">
        <v>12000</v>
      </c>
      <c r="I156" s="7">
        <v>0</v>
      </c>
      <c r="J156" s="9"/>
      <c r="K156" s="89">
        <f>0.03*(H156-I156)</f>
        <v>360</v>
      </c>
      <c r="L156" s="9" t="s">
        <v>820</v>
      </c>
      <c r="M156" s="76">
        <f>K156</f>
        <v>360</v>
      </c>
      <c r="N156" s="39"/>
      <c r="O156" s="40"/>
      <c r="P156" s="40"/>
      <c r="Q156" s="40"/>
      <c r="R156" s="58"/>
      <c r="S156" s="64" t="s">
        <v>925</v>
      </c>
      <c r="T156" s="65">
        <f>+K156</f>
        <v>360</v>
      </c>
    </row>
    <row r="157" spans="1:20" ht="24.75" customHeight="1">
      <c r="A157" s="17">
        <v>378</v>
      </c>
      <c r="B157" s="1" t="s">
        <v>312</v>
      </c>
      <c r="C157" s="5" t="s">
        <v>24</v>
      </c>
      <c r="D157" s="32" t="s">
        <v>876</v>
      </c>
      <c r="E157" s="6">
        <v>1</v>
      </c>
      <c r="F157" s="6">
        <v>0</v>
      </c>
      <c r="G157" s="2" t="s">
        <v>168</v>
      </c>
      <c r="H157" s="7">
        <v>95552.07</v>
      </c>
      <c r="I157" s="7">
        <v>95552.07</v>
      </c>
      <c r="J157" s="9"/>
      <c r="K157" s="18"/>
      <c r="L157" s="9" t="s">
        <v>712</v>
      </c>
      <c r="M157" s="53"/>
      <c r="N157" s="39"/>
      <c r="O157" s="40"/>
      <c r="P157" s="40"/>
      <c r="Q157" s="40"/>
      <c r="R157" s="58"/>
      <c r="S157" s="63" t="s">
        <v>917</v>
      </c>
      <c r="T157" s="61">
        <v>0</v>
      </c>
    </row>
    <row r="158" spans="1:20" ht="24.75" customHeight="1">
      <c r="A158" s="17">
        <v>379</v>
      </c>
      <c r="B158" s="1" t="s">
        <v>313</v>
      </c>
      <c r="C158" s="5" t="s">
        <v>24</v>
      </c>
      <c r="D158" s="32" t="s">
        <v>876</v>
      </c>
      <c r="E158" s="6">
        <v>1</v>
      </c>
      <c r="F158" s="6">
        <v>0</v>
      </c>
      <c r="G158" s="2" t="s">
        <v>165</v>
      </c>
      <c r="H158" s="7">
        <v>44000</v>
      </c>
      <c r="I158" s="7">
        <v>0</v>
      </c>
      <c r="J158" s="9"/>
      <c r="K158" s="18"/>
      <c r="L158" s="9" t="s">
        <v>712</v>
      </c>
      <c r="M158" s="53"/>
      <c r="N158" s="39"/>
      <c r="O158" s="40"/>
      <c r="P158" s="40"/>
      <c r="Q158" s="40"/>
      <c r="R158" s="58"/>
      <c r="S158" s="63" t="s">
        <v>917</v>
      </c>
      <c r="T158" s="61">
        <v>0</v>
      </c>
    </row>
    <row r="159" spans="1:20" ht="24.75" customHeight="1">
      <c r="A159" s="17">
        <v>381</v>
      </c>
      <c r="B159" s="1" t="s">
        <v>314</v>
      </c>
      <c r="C159" s="5" t="s">
        <v>24</v>
      </c>
      <c r="D159" s="32" t="s">
        <v>876</v>
      </c>
      <c r="E159" s="6">
        <v>1</v>
      </c>
      <c r="F159" s="6">
        <v>0</v>
      </c>
      <c r="G159" s="2" t="s">
        <v>165</v>
      </c>
      <c r="H159" s="7">
        <v>60000</v>
      </c>
      <c r="I159" s="7">
        <v>0</v>
      </c>
      <c r="J159" s="9"/>
      <c r="K159" s="18"/>
      <c r="L159" s="9" t="s">
        <v>712</v>
      </c>
      <c r="M159" s="53"/>
      <c r="N159" s="39"/>
      <c r="O159" s="40"/>
      <c r="P159" s="40"/>
      <c r="Q159" s="40"/>
      <c r="R159" s="58"/>
      <c r="S159" s="63" t="s">
        <v>917</v>
      </c>
      <c r="T159" s="61">
        <v>0</v>
      </c>
    </row>
    <row r="160" spans="1:20" ht="24.75" customHeight="1">
      <c r="A160" s="17">
        <v>382</v>
      </c>
      <c r="B160" s="1" t="s">
        <v>315</v>
      </c>
      <c r="C160" s="5" t="s">
        <v>24</v>
      </c>
      <c r="D160" s="32" t="s">
        <v>876</v>
      </c>
      <c r="E160" s="6">
        <v>1</v>
      </c>
      <c r="F160" s="6">
        <v>0</v>
      </c>
      <c r="G160" s="2" t="s">
        <v>168</v>
      </c>
      <c r="H160" s="7">
        <v>243996.18</v>
      </c>
      <c r="I160" s="7">
        <v>243996.18</v>
      </c>
      <c r="J160" s="9"/>
      <c r="K160" s="18"/>
      <c r="L160" s="9" t="s">
        <v>712</v>
      </c>
      <c r="M160" s="53"/>
      <c r="N160" s="39"/>
      <c r="O160" s="40"/>
      <c r="P160" s="40"/>
      <c r="Q160" s="40"/>
      <c r="R160" s="58"/>
      <c r="S160" s="63" t="s">
        <v>917</v>
      </c>
      <c r="T160" s="61">
        <v>0</v>
      </c>
    </row>
    <row r="161" spans="1:20" ht="24.75" customHeight="1">
      <c r="A161" s="17">
        <v>385</v>
      </c>
      <c r="B161" s="1" t="s">
        <v>316</v>
      </c>
      <c r="C161" s="5" t="s">
        <v>24</v>
      </c>
      <c r="D161" s="32" t="s">
        <v>876</v>
      </c>
      <c r="E161" s="6">
        <v>1</v>
      </c>
      <c r="F161" s="6">
        <v>0</v>
      </c>
      <c r="G161" s="2" t="s">
        <v>168</v>
      </c>
      <c r="H161" s="7">
        <v>80542.77</v>
      </c>
      <c r="I161" s="7">
        <v>80542.77</v>
      </c>
      <c r="J161" s="9"/>
      <c r="K161" s="18"/>
      <c r="L161" s="9" t="s">
        <v>712</v>
      </c>
      <c r="M161" s="53"/>
      <c r="N161" s="39"/>
      <c r="O161" s="40"/>
      <c r="P161" s="40"/>
      <c r="Q161" s="40"/>
      <c r="R161" s="58"/>
      <c r="S161" s="63" t="s">
        <v>917</v>
      </c>
      <c r="T161" s="61">
        <v>0</v>
      </c>
    </row>
    <row r="162" spans="1:20" ht="24.75" customHeight="1">
      <c r="A162" s="17">
        <v>391</v>
      </c>
      <c r="B162" s="1" t="s">
        <v>317</v>
      </c>
      <c r="C162" s="5" t="s">
        <v>133</v>
      </c>
      <c r="D162" s="32" t="s">
        <v>878</v>
      </c>
      <c r="E162" s="6">
        <v>1</v>
      </c>
      <c r="F162" s="6">
        <v>0</v>
      </c>
      <c r="G162" s="2" t="s">
        <v>168</v>
      </c>
      <c r="H162" s="7">
        <v>3529226.9390222379</v>
      </c>
      <c r="I162" s="7">
        <v>3509226.9390222379</v>
      </c>
      <c r="J162" s="9" t="s">
        <v>704</v>
      </c>
      <c r="K162" s="18"/>
      <c r="L162" s="9" t="s">
        <v>734</v>
      </c>
      <c r="M162" s="53"/>
      <c r="N162" s="44" t="s">
        <v>733</v>
      </c>
      <c r="O162" s="45" t="s">
        <v>735</v>
      </c>
      <c r="P162" s="45" t="s">
        <v>735</v>
      </c>
      <c r="Q162" s="45" t="s">
        <v>163</v>
      </c>
      <c r="R162" s="58" t="s">
        <v>734</v>
      </c>
      <c r="S162" s="63" t="s">
        <v>917</v>
      </c>
      <c r="T162" s="61">
        <v>0</v>
      </c>
    </row>
    <row r="163" spans="1:20" ht="24.75" customHeight="1">
      <c r="A163" s="17">
        <v>395</v>
      </c>
      <c r="B163" s="1" t="s">
        <v>68</v>
      </c>
      <c r="C163" s="5" t="s">
        <v>67</v>
      </c>
      <c r="D163" s="32" t="s">
        <v>68</v>
      </c>
      <c r="E163" s="6">
        <v>1</v>
      </c>
      <c r="F163" s="6">
        <v>1</v>
      </c>
      <c r="G163" s="2" t="s">
        <v>168</v>
      </c>
      <c r="H163" s="7">
        <v>9763465.8310748078</v>
      </c>
      <c r="I163" s="7">
        <v>9763465.8310748078</v>
      </c>
      <c r="J163" s="9" t="s">
        <v>695</v>
      </c>
      <c r="K163" s="18"/>
      <c r="L163" s="9" t="s">
        <v>712</v>
      </c>
      <c r="M163" s="53"/>
      <c r="N163" s="39"/>
      <c r="O163" s="40"/>
      <c r="P163" s="40"/>
      <c r="Q163" s="40"/>
      <c r="R163" s="58"/>
      <c r="S163" s="63" t="s">
        <v>919</v>
      </c>
      <c r="T163" s="61">
        <v>0</v>
      </c>
    </row>
    <row r="164" spans="1:20" ht="24.75" customHeight="1">
      <c r="A164" s="17">
        <v>396</v>
      </c>
      <c r="B164" s="1" t="s">
        <v>318</v>
      </c>
      <c r="C164" s="5" t="s">
        <v>131</v>
      </c>
      <c r="D164" s="32" t="s">
        <v>879</v>
      </c>
      <c r="E164" s="6">
        <v>1</v>
      </c>
      <c r="F164" s="6">
        <v>0</v>
      </c>
      <c r="G164" s="2" t="s">
        <v>163</v>
      </c>
      <c r="H164" s="7">
        <v>3189458.2399999998</v>
      </c>
      <c r="I164" s="7">
        <v>334839.56999999995</v>
      </c>
      <c r="J164" s="9"/>
      <c r="K164" s="18"/>
      <c r="L164" s="9" t="s">
        <v>712</v>
      </c>
      <c r="M164" s="53"/>
      <c r="N164" s="39"/>
      <c r="O164" s="40"/>
      <c r="P164" s="40"/>
      <c r="Q164" s="40"/>
      <c r="R164" s="58"/>
      <c r="S164" s="63" t="s">
        <v>917</v>
      </c>
      <c r="T164" s="61">
        <v>0</v>
      </c>
    </row>
    <row r="165" spans="1:20" ht="24.75" customHeight="1">
      <c r="A165" s="17">
        <v>397</v>
      </c>
      <c r="B165" s="1" t="s">
        <v>319</v>
      </c>
      <c r="C165" s="5" t="s">
        <v>131</v>
      </c>
      <c r="D165" s="32" t="s">
        <v>879</v>
      </c>
      <c r="E165" s="6">
        <v>1</v>
      </c>
      <c r="F165" s="6">
        <v>0</v>
      </c>
      <c r="G165" s="2" t="s">
        <v>163</v>
      </c>
      <c r="H165" s="7">
        <v>2332443.86</v>
      </c>
      <c r="I165" s="7">
        <v>151999.69000000003</v>
      </c>
      <c r="J165" s="9"/>
      <c r="K165" s="18"/>
      <c r="L165" s="9" t="s">
        <v>712</v>
      </c>
      <c r="M165" s="53"/>
      <c r="N165" s="39"/>
      <c r="O165" s="40"/>
      <c r="P165" s="40"/>
      <c r="Q165" s="40"/>
      <c r="R165" s="58"/>
      <c r="S165" s="63" t="s">
        <v>917</v>
      </c>
      <c r="T165" s="61">
        <v>0</v>
      </c>
    </row>
    <row r="166" spans="1:20" ht="24.75" customHeight="1">
      <c r="A166" s="17">
        <v>398</v>
      </c>
      <c r="B166" s="1" t="s">
        <v>320</v>
      </c>
      <c r="C166" s="5" t="s">
        <v>115</v>
      </c>
      <c r="D166" s="32" t="s">
        <v>884</v>
      </c>
      <c r="E166" s="6">
        <v>1</v>
      </c>
      <c r="F166" s="6">
        <v>0</v>
      </c>
      <c r="G166" s="2" t="s">
        <v>163</v>
      </c>
      <c r="H166" s="7">
        <v>157402.39000000001</v>
      </c>
      <c r="I166" s="7">
        <v>98932.39</v>
      </c>
      <c r="J166" s="9"/>
      <c r="K166" s="18"/>
      <c r="L166" s="9" t="s">
        <v>712</v>
      </c>
      <c r="M166" s="53"/>
      <c r="N166" s="39"/>
      <c r="O166" s="40"/>
      <c r="P166" s="40"/>
      <c r="Q166" s="40"/>
      <c r="R166" s="58"/>
      <c r="S166" s="63" t="s">
        <v>917</v>
      </c>
      <c r="T166" s="61">
        <v>0</v>
      </c>
    </row>
    <row r="167" spans="1:20" ht="24.75" customHeight="1">
      <c r="A167" s="17">
        <v>403</v>
      </c>
      <c r="B167" s="1" t="s">
        <v>88</v>
      </c>
      <c r="C167" s="5" t="s">
        <v>87</v>
      </c>
      <c r="D167" s="32" t="s">
        <v>88</v>
      </c>
      <c r="E167" s="6">
        <v>1</v>
      </c>
      <c r="F167" s="6">
        <v>1</v>
      </c>
      <c r="G167" s="2" t="s">
        <v>163</v>
      </c>
      <c r="H167" s="7">
        <v>642476.36</v>
      </c>
      <c r="I167" s="7">
        <v>292476.36</v>
      </c>
      <c r="J167" s="9"/>
      <c r="K167" s="89">
        <f>0.03*(H167-I167)</f>
        <v>10500</v>
      </c>
      <c r="L167" s="9" t="s">
        <v>806</v>
      </c>
      <c r="M167" s="76">
        <v>0</v>
      </c>
      <c r="N167" s="44" t="s">
        <v>807</v>
      </c>
      <c r="O167" s="45" t="s">
        <v>808</v>
      </c>
      <c r="P167" s="45" t="s">
        <v>809</v>
      </c>
      <c r="Q167" s="45" t="s">
        <v>810</v>
      </c>
      <c r="R167" s="58" t="s">
        <v>811</v>
      </c>
      <c r="S167" s="64" t="s">
        <v>837</v>
      </c>
      <c r="T167" s="65">
        <f>+K167</f>
        <v>10500</v>
      </c>
    </row>
    <row r="168" spans="1:20" ht="24.75" customHeight="1">
      <c r="A168" s="17">
        <v>404</v>
      </c>
      <c r="B168" s="1" t="s">
        <v>321</v>
      </c>
      <c r="C168" s="5" t="s">
        <v>126</v>
      </c>
      <c r="D168" s="32" t="s">
        <v>880</v>
      </c>
      <c r="E168" s="6">
        <v>1</v>
      </c>
      <c r="F168" s="6">
        <v>0</v>
      </c>
      <c r="G168" s="2" t="s">
        <v>171</v>
      </c>
      <c r="H168" s="7">
        <v>519278.12</v>
      </c>
      <c r="I168" s="7">
        <v>31278.12</v>
      </c>
      <c r="J168" s="9"/>
      <c r="K168" s="18"/>
      <c r="L168" s="9" t="s">
        <v>712</v>
      </c>
      <c r="M168" s="53"/>
      <c r="N168" s="39"/>
      <c r="O168" s="40"/>
      <c r="P168" s="40"/>
      <c r="Q168" s="40"/>
      <c r="R168" s="58"/>
      <c r="S168" s="63" t="s">
        <v>917</v>
      </c>
      <c r="T168" s="61">
        <v>0</v>
      </c>
    </row>
    <row r="169" spans="1:20" ht="24.75" customHeight="1">
      <c r="A169" s="17">
        <v>406</v>
      </c>
      <c r="B169" s="1" t="s">
        <v>90</v>
      </c>
      <c r="C169" s="5" t="s">
        <v>89</v>
      </c>
      <c r="D169" s="32" t="s">
        <v>90</v>
      </c>
      <c r="E169" s="6">
        <v>1</v>
      </c>
      <c r="F169" s="6">
        <v>1</v>
      </c>
      <c r="G169" s="2" t="s">
        <v>163</v>
      </c>
      <c r="H169" s="7">
        <v>3900501.83</v>
      </c>
      <c r="I169" s="7">
        <v>3350501.83</v>
      </c>
      <c r="J169" s="9"/>
      <c r="K169" s="89">
        <f>0.03*(H169-I169)</f>
        <v>16500</v>
      </c>
      <c r="L169" s="9" t="s">
        <v>815</v>
      </c>
      <c r="M169" s="76">
        <v>0</v>
      </c>
      <c r="N169" s="44" t="s">
        <v>816</v>
      </c>
      <c r="O169" s="45" t="s">
        <v>812</v>
      </c>
      <c r="P169" s="45" t="s">
        <v>813</v>
      </c>
      <c r="Q169" s="45" t="s">
        <v>814</v>
      </c>
      <c r="R169" s="58" t="s">
        <v>817</v>
      </c>
      <c r="S169" s="64" t="s">
        <v>837</v>
      </c>
      <c r="T169" s="65">
        <f>+K169</f>
        <v>16500</v>
      </c>
    </row>
    <row r="170" spans="1:20" ht="24.75" customHeight="1">
      <c r="A170" s="17">
        <v>410</v>
      </c>
      <c r="B170" s="1" t="s">
        <v>322</v>
      </c>
      <c r="C170" s="5" t="s">
        <v>129</v>
      </c>
      <c r="D170" s="32" t="s">
        <v>900</v>
      </c>
      <c r="E170" s="6">
        <v>1</v>
      </c>
      <c r="F170" s="6">
        <v>1</v>
      </c>
      <c r="G170" s="2" t="s">
        <v>168</v>
      </c>
      <c r="H170" s="7">
        <v>25872.16</v>
      </c>
      <c r="I170" s="7">
        <v>25872.16</v>
      </c>
      <c r="J170" s="9" t="s">
        <v>709</v>
      </c>
      <c r="K170" s="18"/>
      <c r="L170" s="9" t="s">
        <v>804</v>
      </c>
      <c r="M170" s="53"/>
      <c r="N170" s="39"/>
      <c r="O170" s="40"/>
      <c r="P170" s="40"/>
      <c r="Q170" s="40"/>
      <c r="R170" s="58"/>
      <c r="S170" s="61" t="s">
        <v>920</v>
      </c>
      <c r="T170" s="61">
        <v>0</v>
      </c>
    </row>
    <row r="171" spans="1:20" ht="24.75" customHeight="1">
      <c r="A171" s="17">
        <v>413</v>
      </c>
      <c r="B171" s="1" t="s">
        <v>323</v>
      </c>
      <c r="C171" s="5" t="s">
        <v>24</v>
      </c>
      <c r="D171" s="32" t="s">
        <v>876</v>
      </c>
      <c r="E171" s="6">
        <v>1</v>
      </c>
      <c r="F171" s="6">
        <v>0</v>
      </c>
      <c r="G171" s="2" t="s">
        <v>168</v>
      </c>
      <c r="H171" s="7">
        <v>146298.499569696</v>
      </c>
      <c r="I171" s="7">
        <v>146298.499569696</v>
      </c>
      <c r="J171" s="9"/>
      <c r="K171" s="18"/>
      <c r="L171" s="9" t="s">
        <v>712</v>
      </c>
      <c r="M171" s="53"/>
      <c r="N171" s="39"/>
      <c r="O171" s="40"/>
      <c r="P171" s="40"/>
      <c r="Q171" s="40"/>
      <c r="R171" s="58"/>
      <c r="S171" s="63" t="s">
        <v>917</v>
      </c>
      <c r="T171" s="61">
        <v>0</v>
      </c>
    </row>
    <row r="172" spans="1:20" ht="24.75" customHeight="1">
      <c r="A172" s="17">
        <v>417</v>
      </c>
      <c r="B172" s="1" t="s">
        <v>324</v>
      </c>
      <c r="C172" s="5" t="s">
        <v>24</v>
      </c>
      <c r="D172" s="32" t="s">
        <v>876</v>
      </c>
      <c r="E172" s="6">
        <v>1</v>
      </c>
      <c r="F172" s="6">
        <v>0</v>
      </c>
      <c r="G172" s="2" t="s">
        <v>168</v>
      </c>
      <c r="H172" s="7">
        <v>67903.540000000008</v>
      </c>
      <c r="I172" s="7">
        <v>67903.540000000008</v>
      </c>
      <c r="J172" s="9"/>
      <c r="K172" s="18"/>
      <c r="L172" s="9" t="s">
        <v>712</v>
      </c>
      <c r="M172" s="53"/>
      <c r="N172" s="39"/>
      <c r="O172" s="40"/>
      <c r="P172" s="40"/>
      <c r="Q172" s="40"/>
      <c r="R172" s="58"/>
      <c r="S172" s="63" t="s">
        <v>917</v>
      </c>
      <c r="T172" s="61">
        <v>0</v>
      </c>
    </row>
    <row r="173" spans="1:20" ht="24.75" customHeight="1">
      <c r="A173" s="17">
        <v>420</v>
      </c>
      <c r="B173" s="1" t="s">
        <v>325</v>
      </c>
      <c r="C173" s="5" t="s">
        <v>24</v>
      </c>
      <c r="D173" s="32" t="s">
        <v>876</v>
      </c>
      <c r="E173" s="6">
        <v>1</v>
      </c>
      <c r="F173" s="6">
        <v>0</v>
      </c>
      <c r="G173" s="2" t="s">
        <v>168</v>
      </c>
      <c r="H173" s="7">
        <v>71053.23</v>
      </c>
      <c r="I173" s="7">
        <v>71053.23</v>
      </c>
      <c r="J173" s="9"/>
      <c r="K173" s="18"/>
      <c r="L173" s="9" t="s">
        <v>712</v>
      </c>
      <c r="M173" s="53"/>
      <c r="N173" s="39"/>
      <c r="O173" s="40"/>
      <c r="P173" s="40"/>
      <c r="Q173" s="40"/>
      <c r="R173" s="58"/>
      <c r="S173" s="63" t="s">
        <v>917</v>
      </c>
      <c r="T173" s="61">
        <v>0</v>
      </c>
    </row>
    <row r="174" spans="1:20" ht="24.75" customHeight="1">
      <c r="A174" s="17">
        <v>426</v>
      </c>
      <c r="B174" s="1" t="s">
        <v>326</v>
      </c>
      <c r="C174" s="5" t="s">
        <v>24</v>
      </c>
      <c r="D174" s="32" t="s">
        <v>876</v>
      </c>
      <c r="E174" s="6">
        <v>1</v>
      </c>
      <c r="F174" s="6">
        <v>0</v>
      </c>
      <c r="G174" s="2" t="s">
        <v>168</v>
      </c>
      <c r="H174" s="7">
        <v>174981.07381381281</v>
      </c>
      <c r="I174" s="7">
        <v>174981.07381381281</v>
      </c>
      <c r="J174" s="9"/>
      <c r="K174" s="18"/>
      <c r="L174" s="9" t="s">
        <v>712</v>
      </c>
      <c r="M174" s="53"/>
      <c r="N174" s="39"/>
      <c r="O174" s="40"/>
      <c r="P174" s="40"/>
      <c r="Q174" s="40"/>
      <c r="R174" s="58"/>
      <c r="S174" s="63" t="s">
        <v>917</v>
      </c>
      <c r="T174" s="61">
        <v>0</v>
      </c>
    </row>
    <row r="175" spans="1:20" ht="24.75" customHeight="1">
      <c r="A175" s="17">
        <v>428</v>
      </c>
      <c r="B175" s="1" t="s">
        <v>92</v>
      </c>
      <c r="C175" s="5" t="s">
        <v>91</v>
      </c>
      <c r="D175" s="32" t="s">
        <v>92</v>
      </c>
      <c r="E175" s="6">
        <v>1</v>
      </c>
      <c r="F175" s="6">
        <v>0</v>
      </c>
      <c r="G175" s="2" t="s">
        <v>171</v>
      </c>
      <c r="H175" s="7">
        <v>4814826.3693909794</v>
      </c>
      <c r="I175" s="7">
        <v>4098808.3693909794</v>
      </c>
      <c r="J175" s="9"/>
      <c r="K175" s="18"/>
      <c r="L175" s="9" t="s">
        <v>712</v>
      </c>
      <c r="M175" s="53"/>
      <c r="N175" s="39"/>
      <c r="O175" s="40"/>
      <c r="P175" s="40"/>
      <c r="Q175" s="40"/>
      <c r="R175" s="58"/>
      <c r="S175" s="63" t="s">
        <v>917</v>
      </c>
      <c r="T175" s="61">
        <v>0</v>
      </c>
    </row>
    <row r="176" spans="1:20" ht="24.75" customHeight="1">
      <c r="A176" s="17">
        <v>430</v>
      </c>
      <c r="B176" s="1" t="s">
        <v>94</v>
      </c>
      <c r="C176" s="5" t="s">
        <v>93</v>
      </c>
      <c r="D176" s="32" t="s">
        <v>94</v>
      </c>
      <c r="E176" s="6">
        <v>1</v>
      </c>
      <c r="F176" s="6">
        <v>0</v>
      </c>
      <c r="G176" s="2" t="s">
        <v>165</v>
      </c>
      <c r="H176" s="7">
        <v>655000</v>
      </c>
      <c r="I176" s="7">
        <v>0</v>
      </c>
      <c r="J176" s="9"/>
      <c r="K176" s="18"/>
      <c r="L176" s="9" t="s">
        <v>712</v>
      </c>
      <c r="M176" s="53"/>
      <c r="N176" s="39"/>
      <c r="O176" s="40"/>
      <c r="P176" s="40"/>
      <c r="Q176" s="40"/>
      <c r="R176" s="58"/>
      <c r="S176" s="63" t="s">
        <v>917</v>
      </c>
      <c r="T176" s="61">
        <v>0</v>
      </c>
    </row>
    <row r="177" spans="1:20" ht="24.75" customHeight="1">
      <c r="A177" s="17">
        <v>431</v>
      </c>
      <c r="B177" s="1" t="s">
        <v>327</v>
      </c>
      <c r="C177" s="5" t="s">
        <v>126</v>
      </c>
      <c r="D177" s="32" t="s">
        <v>880</v>
      </c>
      <c r="E177" s="6">
        <v>1</v>
      </c>
      <c r="F177" s="6">
        <v>0</v>
      </c>
      <c r="G177" s="2" t="s">
        <v>169</v>
      </c>
      <c r="H177" s="7">
        <v>96296.37999999999</v>
      </c>
      <c r="I177" s="7">
        <v>88687.84</v>
      </c>
      <c r="J177" s="9"/>
      <c r="K177" s="18"/>
      <c r="L177" s="9" t="s">
        <v>712</v>
      </c>
      <c r="M177" s="53"/>
      <c r="N177" s="39"/>
      <c r="O177" s="40"/>
      <c r="P177" s="40"/>
      <c r="Q177" s="40"/>
      <c r="R177" s="58"/>
      <c r="S177" s="63" t="s">
        <v>917</v>
      </c>
      <c r="T177" s="61">
        <v>0</v>
      </c>
    </row>
    <row r="178" spans="1:20" ht="24.75" customHeight="1">
      <c r="A178" s="17">
        <v>435</v>
      </c>
      <c r="B178" s="1" t="s">
        <v>328</v>
      </c>
      <c r="C178" s="5" t="s">
        <v>19</v>
      </c>
      <c r="D178" s="32" t="s">
        <v>871</v>
      </c>
      <c r="E178" s="6">
        <v>1</v>
      </c>
      <c r="F178" s="6">
        <v>0</v>
      </c>
      <c r="G178" s="2" t="s">
        <v>171</v>
      </c>
      <c r="H178" s="7">
        <v>30493.35</v>
      </c>
      <c r="I178" s="7">
        <v>493.35</v>
      </c>
      <c r="J178" s="9"/>
      <c r="K178" s="18"/>
      <c r="L178" s="9" t="s">
        <v>712</v>
      </c>
      <c r="M178" s="53"/>
      <c r="N178" s="39"/>
      <c r="O178" s="40"/>
      <c r="P178" s="40"/>
      <c r="Q178" s="40"/>
      <c r="R178" s="58"/>
      <c r="S178" s="63" t="s">
        <v>917</v>
      </c>
      <c r="T178" s="61">
        <v>0</v>
      </c>
    </row>
    <row r="179" spans="1:20" ht="24.75" customHeight="1">
      <c r="A179" s="17">
        <v>436</v>
      </c>
      <c r="B179" s="1" t="s">
        <v>329</v>
      </c>
      <c r="C179" s="5" t="s">
        <v>0</v>
      </c>
      <c r="D179" s="32" t="s">
        <v>867</v>
      </c>
      <c r="E179" s="6">
        <v>1</v>
      </c>
      <c r="F179" s="6">
        <v>0</v>
      </c>
      <c r="G179" s="2" t="s">
        <v>168</v>
      </c>
      <c r="H179" s="7">
        <v>39697.910000000003</v>
      </c>
      <c r="I179" s="7">
        <v>39697.910000000003</v>
      </c>
      <c r="J179" s="9"/>
      <c r="K179" s="18"/>
      <c r="L179" s="9" t="s">
        <v>712</v>
      </c>
      <c r="M179" s="53"/>
      <c r="N179" s="39"/>
      <c r="O179" s="40"/>
      <c r="P179" s="40"/>
      <c r="Q179" s="40"/>
      <c r="R179" s="58"/>
      <c r="S179" s="63" t="s">
        <v>917</v>
      </c>
      <c r="T179" s="61">
        <v>0</v>
      </c>
    </row>
    <row r="180" spans="1:20" ht="24.75" customHeight="1">
      <c r="A180" s="17">
        <v>437</v>
      </c>
      <c r="B180" s="1" t="s">
        <v>330</v>
      </c>
      <c r="C180" s="5" t="s">
        <v>23</v>
      </c>
      <c r="D180" s="32" t="s">
        <v>870</v>
      </c>
      <c r="E180" s="6">
        <v>1</v>
      </c>
      <c r="F180" s="6">
        <v>0</v>
      </c>
      <c r="G180" s="2" t="s">
        <v>163</v>
      </c>
      <c r="H180" s="7">
        <v>120234.51999999999</v>
      </c>
      <c r="I180" s="7">
        <v>70234.51999999999</v>
      </c>
      <c r="J180" s="9"/>
      <c r="K180" s="18"/>
      <c r="L180" s="9" t="s">
        <v>712</v>
      </c>
      <c r="M180" s="53"/>
      <c r="N180" s="39"/>
      <c r="O180" s="40"/>
      <c r="P180" s="40"/>
      <c r="Q180" s="40"/>
      <c r="R180" s="58"/>
      <c r="S180" s="63" t="s">
        <v>917</v>
      </c>
      <c r="T180" s="61">
        <v>0</v>
      </c>
    </row>
    <row r="181" spans="1:20" ht="25.5" customHeight="1">
      <c r="A181" s="17">
        <v>438</v>
      </c>
      <c r="B181" s="1" t="s">
        <v>70</v>
      </c>
      <c r="C181" s="5" t="s">
        <v>69</v>
      </c>
      <c r="D181" s="32" t="s">
        <v>70</v>
      </c>
      <c r="E181" s="6">
        <v>1</v>
      </c>
      <c r="F181" s="6">
        <v>1</v>
      </c>
      <c r="G181" s="2" t="s">
        <v>163</v>
      </c>
      <c r="H181" s="7">
        <v>804082.11</v>
      </c>
      <c r="I181" s="7">
        <v>400656.11</v>
      </c>
      <c r="J181" s="9"/>
      <c r="K181" s="89">
        <f>0.03*(H181-I181)</f>
        <v>12102.779999999999</v>
      </c>
      <c r="L181" s="9" t="s">
        <v>747</v>
      </c>
      <c r="M181" s="76">
        <v>0</v>
      </c>
      <c r="N181" s="44" t="s">
        <v>745</v>
      </c>
      <c r="O181" s="45" t="s">
        <v>746</v>
      </c>
      <c r="P181" s="45" t="s">
        <v>746</v>
      </c>
      <c r="Q181" s="45" t="s">
        <v>730</v>
      </c>
      <c r="R181" s="58"/>
      <c r="S181" s="64" t="s">
        <v>837</v>
      </c>
      <c r="T181" s="65">
        <f>+K181</f>
        <v>12102.779999999999</v>
      </c>
    </row>
    <row r="182" spans="1:20" ht="24.75" customHeight="1">
      <c r="A182" s="17">
        <v>439</v>
      </c>
      <c r="B182" s="1" t="s">
        <v>331</v>
      </c>
      <c r="C182" s="5" t="s">
        <v>2</v>
      </c>
      <c r="D182" s="32" t="s">
        <v>869</v>
      </c>
      <c r="E182" s="6">
        <v>1</v>
      </c>
      <c r="F182" s="6">
        <v>0</v>
      </c>
      <c r="G182" s="2" t="s">
        <v>168</v>
      </c>
      <c r="H182" s="7">
        <v>16764.52</v>
      </c>
      <c r="I182" s="7">
        <v>16764.52</v>
      </c>
      <c r="J182" s="9" t="s">
        <v>704</v>
      </c>
      <c r="K182" s="18"/>
      <c r="L182" s="9" t="s">
        <v>818</v>
      </c>
      <c r="M182" s="53"/>
      <c r="N182" s="39"/>
      <c r="O182" s="40"/>
      <c r="P182" s="40"/>
      <c r="Q182" s="40"/>
      <c r="R182" s="58"/>
      <c r="S182" s="63" t="s">
        <v>917</v>
      </c>
      <c r="T182" s="61">
        <v>0</v>
      </c>
    </row>
    <row r="183" spans="1:20" ht="24.75" customHeight="1">
      <c r="A183" s="17">
        <v>444</v>
      </c>
      <c r="B183" s="1" t="s">
        <v>332</v>
      </c>
      <c r="C183" s="5" t="s">
        <v>24</v>
      </c>
      <c r="D183" s="32" t="s">
        <v>876</v>
      </c>
      <c r="E183" s="6">
        <v>1</v>
      </c>
      <c r="F183" s="6">
        <v>0</v>
      </c>
      <c r="G183" s="2" t="s">
        <v>168</v>
      </c>
      <c r="H183" s="7">
        <v>22920.95</v>
      </c>
      <c r="I183" s="7">
        <v>22920.95</v>
      </c>
      <c r="J183" s="9"/>
      <c r="K183" s="18"/>
      <c r="L183" s="9" t="s">
        <v>712</v>
      </c>
      <c r="M183" s="53"/>
      <c r="N183" s="39"/>
      <c r="O183" s="40"/>
      <c r="P183" s="40"/>
      <c r="Q183" s="40"/>
      <c r="R183" s="58"/>
      <c r="S183" s="63" t="s">
        <v>917</v>
      </c>
      <c r="T183" s="61">
        <v>0</v>
      </c>
    </row>
    <row r="184" spans="1:20" ht="24.75" customHeight="1">
      <c r="A184" s="17">
        <v>446</v>
      </c>
      <c r="B184" s="1" t="s">
        <v>333</v>
      </c>
      <c r="C184" s="5" t="s">
        <v>24</v>
      </c>
      <c r="D184" s="32" t="s">
        <v>876</v>
      </c>
      <c r="E184" s="6">
        <v>1</v>
      </c>
      <c r="F184" s="6">
        <v>0</v>
      </c>
      <c r="G184" s="2" t="s">
        <v>168</v>
      </c>
      <c r="H184" s="7">
        <v>17546.330000000002</v>
      </c>
      <c r="I184" s="7">
        <v>17546.330000000002</v>
      </c>
      <c r="J184" s="9"/>
      <c r="K184" s="18"/>
      <c r="L184" s="9" t="s">
        <v>712</v>
      </c>
      <c r="M184" s="53"/>
      <c r="N184" s="39"/>
      <c r="O184" s="40"/>
      <c r="P184" s="40"/>
      <c r="Q184" s="40"/>
      <c r="R184" s="58"/>
      <c r="S184" s="63" t="s">
        <v>917</v>
      </c>
      <c r="T184" s="61">
        <v>0</v>
      </c>
    </row>
    <row r="185" spans="1:20" ht="24.75" customHeight="1">
      <c r="A185" s="17">
        <v>448</v>
      </c>
      <c r="B185" s="1" t="s">
        <v>334</v>
      </c>
      <c r="C185" s="5" t="s">
        <v>20</v>
      </c>
      <c r="D185" s="32" t="s">
        <v>898</v>
      </c>
      <c r="E185" s="6">
        <v>1</v>
      </c>
      <c r="F185" s="6">
        <v>0</v>
      </c>
      <c r="G185" s="2" t="s">
        <v>171</v>
      </c>
      <c r="H185" s="7">
        <v>135928.79999999999</v>
      </c>
      <c r="I185" s="7">
        <v>3928.8</v>
      </c>
      <c r="J185" s="9"/>
      <c r="K185" s="18"/>
      <c r="L185" s="9" t="s">
        <v>712</v>
      </c>
      <c r="M185" s="53"/>
      <c r="N185" s="39"/>
      <c r="O185" s="40"/>
      <c r="P185" s="40"/>
      <c r="Q185" s="40"/>
      <c r="R185" s="58"/>
      <c r="S185" s="63" t="s">
        <v>917</v>
      </c>
      <c r="T185" s="61">
        <v>0</v>
      </c>
    </row>
    <row r="186" spans="1:20" ht="24.75" customHeight="1">
      <c r="A186" s="17">
        <v>449</v>
      </c>
      <c r="B186" s="1" t="s">
        <v>335</v>
      </c>
      <c r="C186" s="5" t="s">
        <v>24</v>
      </c>
      <c r="D186" s="32" t="s">
        <v>876</v>
      </c>
      <c r="E186" s="6">
        <v>1</v>
      </c>
      <c r="F186" s="6">
        <v>0</v>
      </c>
      <c r="G186" s="2" t="s">
        <v>171</v>
      </c>
      <c r="H186" s="7">
        <v>151954.79999999999</v>
      </c>
      <c r="I186" s="7">
        <v>954.8</v>
      </c>
      <c r="J186" s="9"/>
      <c r="K186" s="18"/>
      <c r="L186" s="9" t="s">
        <v>712</v>
      </c>
      <c r="M186" s="53"/>
      <c r="N186" s="39"/>
      <c r="O186" s="40"/>
      <c r="P186" s="40"/>
      <c r="Q186" s="40"/>
      <c r="R186" s="58"/>
      <c r="S186" s="63" t="s">
        <v>917</v>
      </c>
      <c r="T186" s="61">
        <v>0</v>
      </c>
    </row>
    <row r="187" spans="1:20" ht="24.75" customHeight="1">
      <c r="A187" s="17">
        <v>452</v>
      </c>
      <c r="B187" s="1" t="s">
        <v>96</v>
      </c>
      <c r="C187" s="5" t="s">
        <v>95</v>
      </c>
      <c r="D187" s="32" t="s">
        <v>96</v>
      </c>
      <c r="E187" s="6">
        <v>1</v>
      </c>
      <c r="F187" s="6">
        <v>1</v>
      </c>
      <c r="G187" s="2" t="s">
        <v>168</v>
      </c>
      <c r="H187" s="7">
        <v>234539.63999999998</v>
      </c>
      <c r="I187" s="7">
        <v>234539.63999999998</v>
      </c>
      <c r="J187" s="9" t="s">
        <v>709</v>
      </c>
      <c r="K187" s="18"/>
      <c r="L187" s="9" t="s">
        <v>717</v>
      </c>
      <c r="M187" s="53"/>
      <c r="N187" s="39">
        <v>43115</v>
      </c>
      <c r="O187" s="40">
        <v>43658</v>
      </c>
      <c r="P187" s="40">
        <v>44181</v>
      </c>
      <c r="Q187" s="40">
        <v>44208</v>
      </c>
      <c r="R187" s="58"/>
      <c r="S187" s="61" t="s">
        <v>920</v>
      </c>
      <c r="T187" s="61">
        <v>0</v>
      </c>
    </row>
    <row r="188" spans="1:20" ht="24.75" customHeight="1">
      <c r="A188" s="17">
        <v>454</v>
      </c>
      <c r="B188" s="1" t="s">
        <v>336</v>
      </c>
      <c r="C188" s="5" t="s">
        <v>4</v>
      </c>
      <c r="D188" s="32" t="s">
        <v>889</v>
      </c>
      <c r="E188" s="6">
        <v>1</v>
      </c>
      <c r="F188" s="6">
        <v>0</v>
      </c>
      <c r="G188" s="2" t="s">
        <v>163</v>
      </c>
      <c r="H188" s="7">
        <v>3011393.2499999995</v>
      </c>
      <c r="I188" s="7">
        <v>692963.73</v>
      </c>
      <c r="J188" s="9"/>
      <c r="K188" s="18"/>
      <c r="L188" s="9" t="s">
        <v>712</v>
      </c>
      <c r="M188" s="53"/>
      <c r="N188" s="39"/>
      <c r="O188" s="40"/>
      <c r="P188" s="40"/>
      <c r="Q188" s="40"/>
      <c r="R188" s="58"/>
      <c r="S188" s="63" t="s">
        <v>917</v>
      </c>
      <c r="T188" s="61">
        <v>0</v>
      </c>
    </row>
    <row r="189" spans="1:20" ht="24.75" customHeight="1">
      <c r="A189" s="17">
        <v>456</v>
      </c>
      <c r="B189" s="1" t="s">
        <v>337</v>
      </c>
      <c r="C189" s="5" t="s">
        <v>4</v>
      </c>
      <c r="D189" s="32" t="s">
        <v>889</v>
      </c>
      <c r="E189" s="6">
        <v>1</v>
      </c>
      <c r="F189" s="6">
        <v>0</v>
      </c>
      <c r="G189" s="2" t="s">
        <v>168</v>
      </c>
      <c r="H189" s="7">
        <v>8969.42</v>
      </c>
      <c r="I189" s="7">
        <v>8969.42</v>
      </c>
      <c r="J189" s="9" t="s">
        <v>704</v>
      </c>
      <c r="K189" s="18"/>
      <c r="L189" s="9" t="s">
        <v>755</v>
      </c>
      <c r="M189" s="53"/>
      <c r="N189" s="44" t="s">
        <v>757</v>
      </c>
      <c r="O189" s="45" t="s">
        <v>759</v>
      </c>
      <c r="P189" s="45" t="s">
        <v>758</v>
      </c>
      <c r="Q189" s="45" t="s">
        <v>756</v>
      </c>
      <c r="R189" s="58" t="s">
        <v>760</v>
      </c>
      <c r="S189" s="63" t="s">
        <v>917</v>
      </c>
      <c r="T189" s="61">
        <v>0</v>
      </c>
    </row>
    <row r="190" spans="1:20" ht="24.75" customHeight="1">
      <c r="A190" s="17">
        <v>462</v>
      </c>
      <c r="B190" s="1" t="s">
        <v>338</v>
      </c>
      <c r="C190" s="5" t="s">
        <v>119</v>
      </c>
      <c r="D190" s="32" t="s">
        <v>868</v>
      </c>
      <c r="E190" s="6">
        <v>1</v>
      </c>
      <c r="F190" s="6">
        <v>0</v>
      </c>
      <c r="G190" s="2" t="s">
        <v>171</v>
      </c>
      <c r="H190" s="7">
        <v>687585.65</v>
      </c>
      <c r="I190" s="7">
        <v>11585.65</v>
      </c>
      <c r="J190" s="9"/>
      <c r="K190" s="18"/>
      <c r="L190" s="9" t="s">
        <v>712</v>
      </c>
      <c r="M190" s="53"/>
      <c r="N190" s="39"/>
      <c r="O190" s="40"/>
      <c r="P190" s="40"/>
      <c r="Q190" s="40"/>
      <c r="R190" s="58"/>
      <c r="S190" s="63" t="s">
        <v>917</v>
      </c>
      <c r="T190" s="61">
        <v>0</v>
      </c>
    </row>
    <row r="191" spans="1:20" ht="24.75" customHeight="1">
      <c r="A191" s="17">
        <v>466</v>
      </c>
      <c r="B191" s="1" t="s">
        <v>339</v>
      </c>
      <c r="C191" s="5" t="s">
        <v>26</v>
      </c>
      <c r="D191" s="32" t="s">
        <v>901</v>
      </c>
      <c r="E191" s="6">
        <v>1</v>
      </c>
      <c r="F191" s="6">
        <v>1</v>
      </c>
      <c r="G191" s="2" t="s">
        <v>168</v>
      </c>
      <c r="H191" s="7">
        <v>41670.61</v>
      </c>
      <c r="I191" s="7">
        <v>41670.61</v>
      </c>
      <c r="J191" s="9" t="s">
        <v>709</v>
      </c>
      <c r="K191" s="18"/>
      <c r="L191" s="9" t="s">
        <v>818</v>
      </c>
      <c r="M191" s="53"/>
      <c r="N191" s="39"/>
      <c r="O191" s="40"/>
      <c r="P191" s="40"/>
      <c r="Q191" s="40"/>
      <c r="R191" s="58"/>
      <c r="S191" s="61" t="s">
        <v>920</v>
      </c>
      <c r="T191" s="61">
        <v>0</v>
      </c>
    </row>
    <row r="192" spans="1:20" ht="24.75" customHeight="1">
      <c r="A192" s="17">
        <v>467</v>
      </c>
      <c r="B192" s="1" t="s">
        <v>340</v>
      </c>
      <c r="C192" s="5" t="s">
        <v>26</v>
      </c>
      <c r="D192" s="32" t="s">
        <v>901</v>
      </c>
      <c r="E192" s="6">
        <v>1</v>
      </c>
      <c r="F192" s="6">
        <v>1</v>
      </c>
      <c r="G192" s="2" t="s">
        <v>168</v>
      </c>
      <c r="H192" s="7">
        <v>154214</v>
      </c>
      <c r="I192" s="7">
        <v>154214</v>
      </c>
      <c r="J192" s="9" t="s">
        <v>709</v>
      </c>
      <c r="K192" s="18"/>
      <c r="L192" s="9" t="s">
        <v>818</v>
      </c>
      <c r="M192" s="53"/>
      <c r="N192" s="39"/>
      <c r="O192" s="40"/>
      <c r="P192" s="40"/>
      <c r="Q192" s="40"/>
      <c r="R192" s="58"/>
      <c r="S192" s="61" t="s">
        <v>920</v>
      </c>
      <c r="T192" s="61">
        <v>0</v>
      </c>
    </row>
    <row r="193" spans="1:20" ht="24.75" customHeight="1">
      <c r="A193" s="17">
        <v>468</v>
      </c>
      <c r="B193" s="1" t="s">
        <v>341</v>
      </c>
      <c r="C193" s="5" t="s">
        <v>5</v>
      </c>
      <c r="D193" s="32" t="s">
        <v>866</v>
      </c>
      <c r="E193" s="6">
        <v>1</v>
      </c>
      <c r="F193" s="6">
        <v>0</v>
      </c>
      <c r="G193" s="2" t="s">
        <v>165</v>
      </c>
      <c r="H193" s="7">
        <v>30000</v>
      </c>
      <c r="I193" s="7">
        <v>0</v>
      </c>
      <c r="J193" s="9"/>
      <c r="K193" s="18"/>
      <c r="L193" s="9" t="s">
        <v>712</v>
      </c>
      <c r="M193" s="53"/>
      <c r="N193" s="39"/>
      <c r="O193" s="40"/>
      <c r="P193" s="40"/>
      <c r="Q193" s="40"/>
      <c r="R193" s="58"/>
      <c r="S193" s="63" t="s">
        <v>917</v>
      </c>
      <c r="T193" s="61">
        <v>0</v>
      </c>
    </row>
    <row r="194" spans="1:20" ht="24.75" customHeight="1">
      <c r="A194" s="17">
        <v>469</v>
      </c>
      <c r="B194" s="1" t="s">
        <v>342</v>
      </c>
      <c r="C194" s="5" t="s">
        <v>36</v>
      </c>
      <c r="D194" s="32" t="s">
        <v>902</v>
      </c>
      <c r="E194" s="6">
        <v>1</v>
      </c>
      <c r="F194" s="6">
        <v>1</v>
      </c>
      <c r="G194" s="2" t="s">
        <v>172</v>
      </c>
      <c r="H194" s="7">
        <v>42074.659999999996</v>
      </c>
      <c r="I194" s="7">
        <v>4186.3500000000004</v>
      </c>
      <c r="J194" s="9"/>
      <c r="K194" s="89">
        <f>0.03*(H194-I194)</f>
        <v>1136.6492999999998</v>
      </c>
      <c r="L194" s="9" t="s">
        <v>751</v>
      </c>
      <c r="M194" s="76">
        <v>1136.6492999999998</v>
      </c>
      <c r="N194" s="39"/>
      <c r="O194" s="40"/>
      <c r="P194" s="40"/>
      <c r="Q194" s="40"/>
      <c r="R194" s="58"/>
      <c r="S194" s="64" t="s">
        <v>925</v>
      </c>
      <c r="T194" s="65">
        <f>+K194</f>
        <v>1136.6492999999998</v>
      </c>
    </row>
    <row r="195" spans="1:20" ht="24.75" customHeight="1">
      <c r="A195" s="17">
        <v>470</v>
      </c>
      <c r="B195" s="1" t="s">
        <v>76</v>
      </c>
      <c r="C195" s="5" t="s">
        <v>75</v>
      </c>
      <c r="D195" s="32" t="s">
        <v>76</v>
      </c>
      <c r="E195" s="6">
        <v>1</v>
      </c>
      <c r="F195" s="6">
        <v>0</v>
      </c>
      <c r="G195" s="2" t="s">
        <v>168</v>
      </c>
      <c r="H195" s="7">
        <v>1162044.3800000001</v>
      </c>
      <c r="I195" s="7">
        <v>1062044.3800000001</v>
      </c>
      <c r="J195" s="9"/>
      <c r="K195" s="18"/>
      <c r="L195" s="9" t="s">
        <v>712</v>
      </c>
      <c r="M195" s="53"/>
      <c r="N195" s="39"/>
      <c r="O195" s="40"/>
      <c r="P195" s="40"/>
      <c r="Q195" s="40"/>
      <c r="R195" s="58"/>
      <c r="S195" s="63" t="s">
        <v>917</v>
      </c>
      <c r="T195" s="61">
        <v>0</v>
      </c>
    </row>
    <row r="196" spans="1:20" ht="24.75" customHeight="1">
      <c r="A196" s="17">
        <v>471</v>
      </c>
      <c r="B196" s="1" t="s">
        <v>343</v>
      </c>
      <c r="C196" s="5" t="s">
        <v>116</v>
      </c>
      <c r="D196" s="32" t="s">
        <v>881</v>
      </c>
      <c r="E196" s="6">
        <v>1</v>
      </c>
      <c r="F196" s="6">
        <v>1</v>
      </c>
      <c r="G196" s="2" t="s">
        <v>163</v>
      </c>
      <c r="H196" s="7">
        <v>2669532.2892025826</v>
      </c>
      <c r="I196" s="7">
        <v>2519532.2892025826</v>
      </c>
      <c r="J196" s="9"/>
      <c r="K196" s="89">
        <f>0.03*(H196-I196)</f>
        <v>4500</v>
      </c>
      <c r="L196" s="9" t="s">
        <v>786</v>
      </c>
      <c r="M196" s="76">
        <v>0</v>
      </c>
      <c r="N196" s="39"/>
      <c r="O196" s="40"/>
      <c r="P196" s="40"/>
      <c r="Q196" s="40"/>
      <c r="R196" s="58"/>
      <c r="S196" s="64" t="s">
        <v>837</v>
      </c>
      <c r="T196" s="65">
        <f>+K196</f>
        <v>4500</v>
      </c>
    </row>
    <row r="197" spans="1:20" ht="24.75" customHeight="1">
      <c r="A197" s="17">
        <v>472</v>
      </c>
      <c r="B197" s="1" t="s">
        <v>344</v>
      </c>
      <c r="C197" s="5" t="s">
        <v>2</v>
      </c>
      <c r="D197" s="32" t="s">
        <v>869</v>
      </c>
      <c r="E197" s="6">
        <v>1</v>
      </c>
      <c r="F197" s="6">
        <v>0</v>
      </c>
      <c r="G197" s="2" t="s">
        <v>171</v>
      </c>
      <c r="H197" s="7">
        <v>74686.25</v>
      </c>
      <c r="I197" s="7">
        <v>686.25</v>
      </c>
      <c r="J197" s="9"/>
      <c r="K197" s="18"/>
      <c r="L197" s="9" t="s">
        <v>712</v>
      </c>
      <c r="M197" s="53"/>
      <c r="N197" s="39"/>
      <c r="O197" s="40"/>
      <c r="P197" s="40"/>
      <c r="Q197" s="40"/>
      <c r="R197" s="58"/>
      <c r="S197" s="63" t="s">
        <v>917</v>
      </c>
      <c r="T197" s="61">
        <v>0</v>
      </c>
    </row>
    <row r="198" spans="1:20" ht="24.75" customHeight="1">
      <c r="A198" s="17">
        <v>473</v>
      </c>
      <c r="B198" s="1" t="s">
        <v>345</v>
      </c>
      <c r="C198" s="5" t="s">
        <v>132</v>
      </c>
      <c r="D198" s="32" t="s">
        <v>891</v>
      </c>
      <c r="E198" s="6">
        <v>1</v>
      </c>
      <c r="F198" s="6">
        <v>1</v>
      </c>
      <c r="G198" s="2" t="s">
        <v>171</v>
      </c>
      <c r="H198" s="7">
        <v>127235.87</v>
      </c>
      <c r="I198" s="7">
        <v>14235.87</v>
      </c>
      <c r="J198" s="9"/>
      <c r="K198" s="89">
        <f>0.03*(H198-I198)</f>
        <v>3390</v>
      </c>
      <c r="L198" s="9" t="s">
        <v>742</v>
      </c>
      <c r="M198" s="76">
        <v>0</v>
      </c>
      <c r="N198" s="39"/>
      <c r="O198" s="40"/>
      <c r="P198" s="40"/>
      <c r="Q198" s="40"/>
      <c r="R198" s="58"/>
      <c r="S198" s="64" t="s">
        <v>931</v>
      </c>
      <c r="T198" s="65">
        <f>+K198</f>
        <v>3390</v>
      </c>
    </row>
    <row r="199" spans="1:20" ht="24.75" customHeight="1">
      <c r="A199" s="17">
        <v>474</v>
      </c>
      <c r="B199" s="1" t="s">
        <v>50</v>
      </c>
      <c r="C199" s="5" t="s">
        <v>49</v>
      </c>
      <c r="D199" s="32" t="s">
        <v>50</v>
      </c>
      <c r="E199" s="6">
        <v>1</v>
      </c>
      <c r="F199" s="6">
        <v>1</v>
      </c>
      <c r="G199" s="2" t="s">
        <v>168</v>
      </c>
      <c r="H199" s="7">
        <v>53049.53</v>
      </c>
      <c r="I199" s="7">
        <v>53049.53</v>
      </c>
      <c r="J199" s="9" t="s">
        <v>709</v>
      </c>
      <c r="K199" s="18"/>
      <c r="L199" s="9" t="s">
        <v>731</v>
      </c>
      <c r="M199" s="53"/>
      <c r="N199" s="39">
        <v>44018</v>
      </c>
      <c r="O199" s="40">
        <v>44690</v>
      </c>
      <c r="P199" s="40">
        <v>44690</v>
      </c>
      <c r="Q199" s="40">
        <v>44729</v>
      </c>
      <c r="R199" s="58"/>
      <c r="S199" s="61" t="s">
        <v>920</v>
      </c>
      <c r="T199" s="61">
        <v>0</v>
      </c>
    </row>
    <row r="200" spans="1:20" ht="24.75" customHeight="1">
      <c r="A200" s="17">
        <v>475</v>
      </c>
      <c r="B200" s="1" t="s">
        <v>346</v>
      </c>
      <c r="C200" s="5" t="s">
        <v>120</v>
      </c>
      <c r="D200" s="32" t="s">
        <v>890</v>
      </c>
      <c r="E200" s="6">
        <v>1</v>
      </c>
      <c r="F200" s="6">
        <v>1</v>
      </c>
      <c r="G200" s="2" t="s">
        <v>171</v>
      </c>
      <c r="H200" s="7">
        <v>473759.71</v>
      </c>
      <c r="I200" s="7">
        <v>23759.71</v>
      </c>
      <c r="J200" s="9"/>
      <c r="K200" s="89">
        <f>0.03*(H200-I200)</f>
        <v>13500</v>
      </c>
      <c r="L200" s="9" t="s">
        <v>741</v>
      </c>
      <c r="M200" s="76">
        <v>0</v>
      </c>
      <c r="N200" s="39"/>
      <c r="O200" s="40"/>
      <c r="P200" s="40"/>
      <c r="Q200" s="40"/>
      <c r="R200" s="58"/>
      <c r="S200" s="64" t="s">
        <v>932</v>
      </c>
      <c r="T200" s="65">
        <f>+K200</f>
        <v>13500</v>
      </c>
    </row>
    <row r="201" spans="1:20" ht="24.75" customHeight="1">
      <c r="A201" s="17">
        <v>476</v>
      </c>
      <c r="B201" s="1" t="s">
        <v>347</v>
      </c>
      <c r="C201" s="5" t="s">
        <v>6</v>
      </c>
      <c r="D201" s="32" t="s">
        <v>882</v>
      </c>
      <c r="E201" s="6">
        <v>1</v>
      </c>
      <c r="F201" s="6">
        <v>0</v>
      </c>
      <c r="G201" s="2" t="s">
        <v>171</v>
      </c>
      <c r="H201" s="7">
        <v>2396327.5</v>
      </c>
      <c r="I201" s="7">
        <v>896327.49999999977</v>
      </c>
      <c r="J201" s="9"/>
      <c r="K201" s="18"/>
      <c r="L201" s="9" t="s">
        <v>712</v>
      </c>
      <c r="M201" s="53"/>
      <c r="N201" s="39"/>
      <c r="O201" s="40"/>
      <c r="P201" s="40"/>
      <c r="Q201" s="40"/>
      <c r="R201" s="58"/>
      <c r="S201" s="63" t="s">
        <v>917</v>
      </c>
      <c r="T201" s="61">
        <v>0</v>
      </c>
    </row>
    <row r="202" spans="1:20" ht="24.75" customHeight="1">
      <c r="A202" s="17">
        <v>477</v>
      </c>
      <c r="B202" s="1" t="s">
        <v>348</v>
      </c>
      <c r="C202" s="5" t="s">
        <v>6</v>
      </c>
      <c r="D202" s="32" t="s">
        <v>882</v>
      </c>
      <c r="E202" s="6">
        <v>1</v>
      </c>
      <c r="F202" s="6">
        <v>0</v>
      </c>
      <c r="G202" s="2" t="s">
        <v>168</v>
      </c>
      <c r="H202" s="7">
        <v>821636.08492249763</v>
      </c>
      <c r="I202" s="7">
        <v>821636.08492249763</v>
      </c>
      <c r="J202" s="9"/>
      <c r="K202" s="18"/>
      <c r="L202" s="9" t="s">
        <v>712</v>
      </c>
      <c r="M202" s="53"/>
      <c r="N202" s="39"/>
      <c r="O202" s="40"/>
      <c r="P202" s="40"/>
      <c r="Q202" s="40"/>
      <c r="R202" s="58"/>
      <c r="S202" s="63" t="s">
        <v>917</v>
      </c>
      <c r="T202" s="61">
        <v>0</v>
      </c>
    </row>
    <row r="203" spans="1:20" ht="24.75" customHeight="1">
      <c r="A203" s="17">
        <v>478</v>
      </c>
      <c r="B203" s="1" t="s">
        <v>9</v>
      </c>
      <c r="C203" s="5" t="s">
        <v>8</v>
      </c>
      <c r="D203" s="32" t="s">
        <v>9</v>
      </c>
      <c r="E203" s="6">
        <v>1</v>
      </c>
      <c r="F203" s="6">
        <v>0</v>
      </c>
      <c r="G203" s="2" t="s">
        <v>163</v>
      </c>
      <c r="H203" s="7">
        <v>1124570.98</v>
      </c>
      <c r="I203" s="7">
        <v>324570.98000000004</v>
      </c>
      <c r="J203" s="9"/>
      <c r="K203" s="18"/>
      <c r="L203" s="9" t="s">
        <v>712</v>
      </c>
      <c r="M203" s="53"/>
      <c r="N203" s="39"/>
      <c r="O203" s="40"/>
      <c r="P203" s="40"/>
      <c r="Q203" s="40"/>
      <c r="R203" s="58"/>
      <c r="S203" s="63" t="s">
        <v>917</v>
      </c>
      <c r="T203" s="61">
        <v>0</v>
      </c>
    </row>
    <row r="204" spans="1:20" ht="24.75" customHeight="1">
      <c r="A204" s="17">
        <v>480</v>
      </c>
      <c r="B204" s="1" t="s">
        <v>349</v>
      </c>
      <c r="C204" s="5" t="s">
        <v>6</v>
      </c>
      <c r="D204" s="32" t="s">
        <v>882</v>
      </c>
      <c r="E204" s="6">
        <v>1</v>
      </c>
      <c r="F204" s="6">
        <v>0</v>
      </c>
      <c r="G204" s="2" t="s">
        <v>168</v>
      </c>
      <c r="H204" s="7">
        <v>494418.49</v>
      </c>
      <c r="I204" s="7">
        <v>494418.49</v>
      </c>
      <c r="J204" s="9"/>
      <c r="K204" s="18"/>
      <c r="L204" s="9" t="s">
        <v>712</v>
      </c>
      <c r="M204" s="53"/>
      <c r="N204" s="39"/>
      <c r="O204" s="40"/>
      <c r="P204" s="40"/>
      <c r="Q204" s="40"/>
      <c r="R204" s="58"/>
      <c r="S204" s="63" t="s">
        <v>917</v>
      </c>
      <c r="T204" s="61">
        <v>0</v>
      </c>
    </row>
    <row r="205" spans="1:20" ht="24.75" customHeight="1">
      <c r="A205" s="17">
        <v>481</v>
      </c>
      <c r="B205" s="1" t="s">
        <v>350</v>
      </c>
      <c r="C205" s="5" t="s">
        <v>3</v>
      </c>
      <c r="D205" s="32" t="s">
        <v>877</v>
      </c>
      <c r="E205" s="6">
        <v>1</v>
      </c>
      <c r="F205" s="6">
        <v>0</v>
      </c>
      <c r="G205" s="2" t="s">
        <v>176</v>
      </c>
      <c r="H205" s="7">
        <v>4518.75</v>
      </c>
      <c r="I205" s="7">
        <v>4518.75</v>
      </c>
      <c r="J205" s="9" t="s">
        <v>702</v>
      </c>
      <c r="K205" s="18"/>
      <c r="L205" s="9" t="s">
        <v>712</v>
      </c>
      <c r="M205" s="53"/>
      <c r="N205" s="39"/>
      <c r="O205" s="40"/>
      <c r="P205" s="40"/>
      <c r="Q205" s="40"/>
      <c r="R205" s="58"/>
      <c r="S205" s="63" t="s">
        <v>917</v>
      </c>
      <c r="T205" s="61">
        <v>0</v>
      </c>
    </row>
    <row r="206" spans="1:20" ht="24.75" customHeight="1">
      <c r="A206" s="17">
        <v>486</v>
      </c>
      <c r="B206" s="1" t="s">
        <v>351</v>
      </c>
      <c r="C206" s="5" t="s">
        <v>20</v>
      </c>
      <c r="D206" s="32" t="s">
        <v>898</v>
      </c>
      <c r="E206" s="6">
        <v>1</v>
      </c>
      <c r="F206" s="6">
        <v>0</v>
      </c>
      <c r="G206" s="2" t="s">
        <v>165</v>
      </c>
      <c r="H206" s="7">
        <v>226000</v>
      </c>
      <c r="I206" s="7">
        <v>0</v>
      </c>
      <c r="J206" s="9"/>
      <c r="K206" s="18"/>
      <c r="L206" s="9" t="s">
        <v>712</v>
      </c>
      <c r="M206" s="53"/>
      <c r="N206" s="39"/>
      <c r="O206" s="40"/>
      <c r="P206" s="40"/>
      <c r="Q206" s="40"/>
      <c r="R206" s="58"/>
      <c r="S206" s="63" t="s">
        <v>917</v>
      </c>
      <c r="T206" s="61">
        <v>0</v>
      </c>
    </row>
    <row r="207" spans="1:20" ht="24.75" customHeight="1">
      <c r="A207" s="17">
        <v>488</v>
      </c>
      <c r="B207" s="1" t="s">
        <v>352</v>
      </c>
      <c r="C207" s="5" t="s">
        <v>24</v>
      </c>
      <c r="D207" s="32" t="s">
        <v>876</v>
      </c>
      <c r="E207" s="6">
        <v>1</v>
      </c>
      <c r="F207" s="6">
        <v>0</v>
      </c>
      <c r="G207" s="2" t="s">
        <v>165</v>
      </c>
      <c r="H207" s="7">
        <v>137785.35999999999</v>
      </c>
      <c r="I207" s="7">
        <v>215.05</v>
      </c>
      <c r="J207" s="9"/>
      <c r="K207" s="18"/>
      <c r="L207" s="9" t="s">
        <v>712</v>
      </c>
      <c r="M207" s="53"/>
      <c r="N207" s="39"/>
      <c r="O207" s="40"/>
      <c r="P207" s="40"/>
      <c r="Q207" s="40"/>
      <c r="R207" s="58"/>
      <c r="S207" s="63" t="s">
        <v>917</v>
      </c>
      <c r="T207" s="61">
        <v>0</v>
      </c>
    </row>
    <row r="208" spans="1:20" ht="24.75" customHeight="1">
      <c r="A208" s="17">
        <v>489</v>
      </c>
      <c r="B208" s="1" t="s">
        <v>353</v>
      </c>
      <c r="C208" s="5" t="s">
        <v>24</v>
      </c>
      <c r="D208" s="32" t="s">
        <v>876</v>
      </c>
      <c r="E208" s="6">
        <v>1</v>
      </c>
      <c r="F208" s="6">
        <v>0</v>
      </c>
      <c r="G208" s="2" t="s">
        <v>168</v>
      </c>
      <c r="H208" s="7">
        <v>51381.89</v>
      </c>
      <c r="I208" s="7">
        <v>51381.89</v>
      </c>
      <c r="J208" s="9"/>
      <c r="K208" s="18"/>
      <c r="L208" s="9" t="s">
        <v>712</v>
      </c>
      <c r="M208" s="53"/>
      <c r="N208" s="39"/>
      <c r="O208" s="40"/>
      <c r="P208" s="40"/>
      <c r="Q208" s="40"/>
      <c r="R208" s="58"/>
      <c r="S208" s="63" t="s">
        <v>917</v>
      </c>
      <c r="T208" s="61">
        <v>0</v>
      </c>
    </row>
    <row r="209" spans="1:20" ht="24.75" customHeight="1">
      <c r="A209" s="17">
        <v>490</v>
      </c>
      <c r="B209" s="1" t="s">
        <v>354</v>
      </c>
      <c r="C209" s="5" t="s">
        <v>20</v>
      </c>
      <c r="D209" s="32" t="s">
        <v>898</v>
      </c>
      <c r="E209" s="6">
        <v>1</v>
      </c>
      <c r="F209" s="6">
        <v>0</v>
      </c>
      <c r="G209" s="2" t="s">
        <v>171</v>
      </c>
      <c r="H209" s="7">
        <v>143061.96</v>
      </c>
      <c r="I209" s="7">
        <v>1061.96</v>
      </c>
      <c r="J209" s="9"/>
      <c r="K209" s="18"/>
      <c r="L209" s="9" t="s">
        <v>712</v>
      </c>
      <c r="M209" s="53"/>
      <c r="N209" s="39"/>
      <c r="O209" s="40"/>
      <c r="P209" s="40"/>
      <c r="Q209" s="40"/>
      <c r="R209" s="58"/>
      <c r="S209" s="63" t="s">
        <v>917</v>
      </c>
      <c r="T209" s="61">
        <v>0</v>
      </c>
    </row>
    <row r="210" spans="1:20" ht="24.75" customHeight="1">
      <c r="A210" s="17">
        <v>491</v>
      </c>
      <c r="B210" s="1" t="s">
        <v>355</v>
      </c>
      <c r="C210" s="5" t="s">
        <v>24</v>
      </c>
      <c r="D210" s="32" t="s">
        <v>876</v>
      </c>
      <c r="E210" s="6">
        <v>1</v>
      </c>
      <c r="F210" s="6">
        <v>0</v>
      </c>
      <c r="G210" s="2" t="s">
        <v>168</v>
      </c>
      <c r="H210" s="7">
        <v>27979.329999999998</v>
      </c>
      <c r="I210" s="7">
        <v>27979.329999999998</v>
      </c>
      <c r="J210" s="9"/>
      <c r="K210" s="18"/>
      <c r="L210" s="9" t="s">
        <v>712</v>
      </c>
      <c r="M210" s="53"/>
      <c r="N210" s="39"/>
      <c r="O210" s="40"/>
      <c r="P210" s="40"/>
      <c r="Q210" s="40"/>
      <c r="R210" s="58"/>
      <c r="S210" s="63" t="s">
        <v>917</v>
      </c>
      <c r="T210" s="61">
        <v>0</v>
      </c>
    </row>
    <row r="211" spans="1:20" ht="24.75" customHeight="1">
      <c r="A211" s="17">
        <v>493</v>
      </c>
      <c r="B211" s="1" t="s">
        <v>356</v>
      </c>
      <c r="C211" s="5" t="s">
        <v>34</v>
      </c>
      <c r="D211" s="32" t="s">
        <v>897</v>
      </c>
      <c r="E211" s="6">
        <v>1</v>
      </c>
      <c r="F211" s="6">
        <v>0</v>
      </c>
      <c r="G211" s="2" t="s">
        <v>171</v>
      </c>
      <c r="H211" s="7">
        <v>397485.33</v>
      </c>
      <c r="I211" s="7">
        <v>22485.33</v>
      </c>
      <c r="J211" s="9"/>
      <c r="K211" s="18"/>
      <c r="L211" s="9" t="s">
        <v>712</v>
      </c>
      <c r="M211" s="53"/>
      <c r="N211" s="39"/>
      <c r="O211" s="40"/>
      <c r="P211" s="40"/>
      <c r="Q211" s="40"/>
      <c r="R211" s="58"/>
      <c r="S211" s="63" t="s">
        <v>917</v>
      </c>
      <c r="T211" s="61">
        <v>0</v>
      </c>
    </row>
    <row r="212" spans="1:20" ht="24.75" customHeight="1">
      <c r="A212" s="17">
        <v>494</v>
      </c>
      <c r="B212" s="1" t="s">
        <v>357</v>
      </c>
      <c r="C212" s="5" t="s">
        <v>24</v>
      </c>
      <c r="D212" s="32" t="s">
        <v>876</v>
      </c>
      <c r="E212" s="6">
        <v>1</v>
      </c>
      <c r="F212" s="6">
        <v>0</v>
      </c>
      <c r="G212" s="2" t="s">
        <v>168</v>
      </c>
      <c r="H212" s="7">
        <v>73622.31</v>
      </c>
      <c r="I212" s="7">
        <v>73622.31</v>
      </c>
      <c r="J212" s="9"/>
      <c r="K212" s="18"/>
      <c r="L212" s="9" t="s">
        <v>712</v>
      </c>
      <c r="M212" s="53"/>
      <c r="N212" s="39"/>
      <c r="O212" s="40"/>
      <c r="P212" s="40"/>
      <c r="Q212" s="40"/>
      <c r="R212" s="58"/>
      <c r="S212" s="63" t="s">
        <v>917</v>
      </c>
      <c r="T212" s="61">
        <v>0</v>
      </c>
    </row>
    <row r="213" spans="1:20" ht="24.75" customHeight="1">
      <c r="A213" s="17">
        <v>495</v>
      </c>
      <c r="B213" s="1" t="s">
        <v>358</v>
      </c>
      <c r="C213" s="5" t="s">
        <v>6</v>
      </c>
      <c r="D213" s="32" t="s">
        <v>882</v>
      </c>
      <c r="E213" s="6">
        <v>1</v>
      </c>
      <c r="F213" s="6">
        <v>0</v>
      </c>
      <c r="G213" s="2" t="s">
        <v>168</v>
      </c>
      <c r="H213" s="7">
        <v>35843.42</v>
      </c>
      <c r="I213" s="7">
        <v>35843.42</v>
      </c>
      <c r="J213" s="9"/>
      <c r="K213" s="18"/>
      <c r="L213" s="9" t="s">
        <v>712</v>
      </c>
      <c r="M213" s="53"/>
      <c r="N213" s="39"/>
      <c r="O213" s="40"/>
      <c r="P213" s="40"/>
      <c r="Q213" s="40"/>
      <c r="R213" s="58"/>
      <c r="S213" s="63" t="s">
        <v>917</v>
      </c>
      <c r="T213" s="61">
        <v>0</v>
      </c>
    </row>
    <row r="214" spans="1:20" ht="24.75" customHeight="1">
      <c r="A214" s="17">
        <v>496</v>
      </c>
      <c r="B214" s="1" t="s">
        <v>359</v>
      </c>
      <c r="C214" s="5" t="s">
        <v>24</v>
      </c>
      <c r="D214" s="32" t="s">
        <v>876</v>
      </c>
      <c r="E214" s="6">
        <v>1</v>
      </c>
      <c r="F214" s="6">
        <v>0</v>
      </c>
      <c r="G214" s="2" t="s">
        <v>168</v>
      </c>
      <c r="H214" s="7">
        <v>33351.53</v>
      </c>
      <c r="I214" s="7">
        <v>33351.53</v>
      </c>
      <c r="J214" s="9"/>
      <c r="K214" s="18"/>
      <c r="L214" s="9" t="s">
        <v>712</v>
      </c>
      <c r="M214" s="53"/>
      <c r="N214" s="39"/>
      <c r="O214" s="40"/>
      <c r="P214" s="40"/>
      <c r="Q214" s="40"/>
      <c r="R214" s="58"/>
      <c r="S214" s="63" t="s">
        <v>917</v>
      </c>
      <c r="T214" s="61">
        <v>0</v>
      </c>
    </row>
    <row r="215" spans="1:20" ht="24.75" customHeight="1">
      <c r="A215" s="20">
        <v>497</v>
      </c>
      <c r="B215" s="2" t="s">
        <v>360</v>
      </c>
      <c r="C215" s="5" t="s">
        <v>44</v>
      </c>
      <c r="D215" s="32" t="s">
        <v>855</v>
      </c>
      <c r="E215" s="6">
        <v>1</v>
      </c>
      <c r="F215" s="6">
        <v>0</v>
      </c>
      <c r="G215" s="2" t="s">
        <v>165</v>
      </c>
      <c r="H215" s="7">
        <v>1261000</v>
      </c>
      <c r="I215" s="7">
        <v>0</v>
      </c>
      <c r="J215" s="9"/>
      <c r="K215" s="18"/>
      <c r="L215" s="9" t="s">
        <v>712</v>
      </c>
      <c r="M215" s="53"/>
      <c r="N215" s="39"/>
      <c r="O215" s="40"/>
      <c r="P215" s="40"/>
      <c r="Q215" s="40"/>
      <c r="R215" s="58"/>
      <c r="S215" s="63" t="s">
        <v>917</v>
      </c>
      <c r="T215" s="61">
        <v>0</v>
      </c>
    </row>
    <row r="216" spans="1:20" ht="24.75" customHeight="1">
      <c r="A216" s="17">
        <v>498</v>
      </c>
      <c r="B216" s="1" t="s">
        <v>361</v>
      </c>
      <c r="C216" s="5" t="s">
        <v>133</v>
      </c>
      <c r="D216" s="32" t="s">
        <v>878</v>
      </c>
      <c r="E216" s="6">
        <v>1</v>
      </c>
      <c r="F216" s="6">
        <v>0</v>
      </c>
      <c r="G216" s="2" t="s">
        <v>168</v>
      </c>
      <c r="H216" s="7">
        <v>138533.54999999999</v>
      </c>
      <c r="I216" s="7">
        <v>138533.54999999999</v>
      </c>
      <c r="J216" s="9" t="s">
        <v>697</v>
      </c>
      <c r="K216" s="18"/>
      <c r="L216" s="9" t="s">
        <v>712</v>
      </c>
      <c r="M216" s="53"/>
      <c r="N216" s="39"/>
      <c r="O216" s="40"/>
      <c r="P216" s="40"/>
      <c r="Q216" s="40"/>
      <c r="R216" s="58"/>
      <c r="S216" s="63" t="s">
        <v>917</v>
      </c>
      <c r="T216" s="61">
        <v>0</v>
      </c>
    </row>
    <row r="217" spans="1:20" ht="24.75" customHeight="1">
      <c r="A217" s="17">
        <v>500</v>
      </c>
      <c r="B217" s="1" t="s">
        <v>362</v>
      </c>
      <c r="C217" s="5" t="s">
        <v>133</v>
      </c>
      <c r="D217" s="32" t="s">
        <v>878</v>
      </c>
      <c r="E217" s="6">
        <v>1</v>
      </c>
      <c r="F217" s="6">
        <v>0</v>
      </c>
      <c r="G217" s="2" t="s">
        <v>163</v>
      </c>
      <c r="H217" s="7">
        <v>3066179.01</v>
      </c>
      <c r="I217" s="7">
        <v>266179.01</v>
      </c>
      <c r="J217" s="9"/>
      <c r="K217" s="18"/>
      <c r="L217" s="9" t="s">
        <v>712</v>
      </c>
      <c r="M217" s="53"/>
      <c r="N217" s="39"/>
      <c r="O217" s="40"/>
      <c r="P217" s="40"/>
      <c r="Q217" s="40"/>
      <c r="R217" s="58"/>
      <c r="S217" s="63" t="s">
        <v>917</v>
      </c>
      <c r="T217" s="61">
        <v>0</v>
      </c>
    </row>
    <row r="218" spans="1:20" ht="24.75" customHeight="1">
      <c r="A218" s="17">
        <v>501</v>
      </c>
      <c r="B218" s="1" t="s">
        <v>363</v>
      </c>
      <c r="C218" s="5" t="s">
        <v>131</v>
      </c>
      <c r="D218" s="32" t="s">
        <v>879</v>
      </c>
      <c r="E218" s="6">
        <v>1</v>
      </c>
      <c r="F218" s="6">
        <v>0</v>
      </c>
      <c r="G218" s="2" t="s">
        <v>168</v>
      </c>
      <c r="H218" s="7">
        <v>156435.65</v>
      </c>
      <c r="I218" s="7">
        <v>156435.65</v>
      </c>
      <c r="J218" s="9" t="s">
        <v>695</v>
      </c>
      <c r="K218" s="18"/>
      <c r="L218" s="9" t="s">
        <v>712</v>
      </c>
      <c r="M218" s="53"/>
      <c r="N218" s="39"/>
      <c r="O218" s="40"/>
      <c r="P218" s="40"/>
      <c r="Q218" s="40"/>
      <c r="R218" s="58"/>
      <c r="S218" s="63" t="s">
        <v>917</v>
      </c>
      <c r="T218" s="61">
        <v>0</v>
      </c>
    </row>
    <row r="219" spans="1:20" ht="24.75" customHeight="1">
      <c r="A219" s="17">
        <v>504</v>
      </c>
      <c r="B219" s="1" t="s">
        <v>98</v>
      </c>
      <c r="C219" s="5" t="s">
        <v>97</v>
      </c>
      <c r="D219" s="32" t="s">
        <v>98</v>
      </c>
      <c r="E219" s="6">
        <v>1</v>
      </c>
      <c r="F219" s="6">
        <v>1</v>
      </c>
      <c r="G219" s="2" t="s">
        <v>168</v>
      </c>
      <c r="H219" s="7">
        <v>259379.79</v>
      </c>
      <c r="I219" s="7">
        <v>259379.79</v>
      </c>
      <c r="J219" s="9" t="s">
        <v>709</v>
      </c>
      <c r="K219" s="18"/>
      <c r="L219" s="9" t="s">
        <v>728</v>
      </c>
      <c r="M219" s="53"/>
      <c r="N219" s="39">
        <v>43143</v>
      </c>
      <c r="O219" s="40">
        <v>43396</v>
      </c>
      <c r="P219" s="40">
        <v>43396</v>
      </c>
      <c r="Q219" s="40">
        <v>43704</v>
      </c>
      <c r="R219" s="58"/>
      <c r="S219" s="61" t="s">
        <v>920</v>
      </c>
      <c r="T219" s="61">
        <v>0</v>
      </c>
    </row>
    <row r="220" spans="1:20" ht="24.75" customHeight="1">
      <c r="A220" s="17">
        <v>505</v>
      </c>
      <c r="B220" s="1" t="s">
        <v>100</v>
      </c>
      <c r="C220" s="5" t="s">
        <v>99</v>
      </c>
      <c r="D220" s="32" t="s">
        <v>100</v>
      </c>
      <c r="E220" s="6">
        <v>1</v>
      </c>
      <c r="F220" s="6">
        <v>1</v>
      </c>
      <c r="G220" s="2" t="s">
        <v>168</v>
      </c>
      <c r="H220" s="7">
        <v>533059.62</v>
      </c>
      <c r="I220" s="7">
        <v>533059.62</v>
      </c>
      <c r="J220" s="9" t="s">
        <v>709</v>
      </c>
      <c r="K220" s="18"/>
      <c r="L220" s="9" t="s">
        <v>727</v>
      </c>
      <c r="M220" s="53"/>
      <c r="N220" s="44" t="s">
        <v>725</v>
      </c>
      <c r="O220" s="45" t="s">
        <v>726</v>
      </c>
      <c r="P220" s="45" t="s">
        <v>726</v>
      </c>
      <c r="Q220" s="45" t="s">
        <v>724</v>
      </c>
      <c r="R220" s="58"/>
      <c r="S220" s="61" t="s">
        <v>920</v>
      </c>
      <c r="T220" s="61">
        <v>0</v>
      </c>
    </row>
    <row r="221" spans="1:20" ht="24.75" customHeight="1">
      <c r="A221" s="17">
        <v>506</v>
      </c>
      <c r="B221" s="1" t="s">
        <v>364</v>
      </c>
      <c r="C221" s="5" t="s">
        <v>129</v>
      </c>
      <c r="D221" s="32" t="s">
        <v>900</v>
      </c>
      <c r="E221" s="6">
        <v>1</v>
      </c>
      <c r="F221" s="6">
        <v>1</v>
      </c>
      <c r="G221" s="2" t="s">
        <v>168</v>
      </c>
      <c r="H221" s="7">
        <v>100613.57</v>
      </c>
      <c r="I221" s="7">
        <v>100613.57</v>
      </c>
      <c r="J221" s="9" t="s">
        <v>709</v>
      </c>
      <c r="K221" s="18"/>
      <c r="L221" s="9" t="s">
        <v>804</v>
      </c>
      <c r="M221" s="53"/>
      <c r="N221" s="39"/>
      <c r="O221" s="40"/>
      <c r="P221" s="40"/>
      <c r="Q221" s="40"/>
      <c r="R221" s="58"/>
      <c r="S221" s="61" t="s">
        <v>920</v>
      </c>
      <c r="T221" s="61">
        <v>0</v>
      </c>
    </row>
    <row r="222" spans="1:20" ht="24.75" customHeight="1">
      <c r="A222" s="17">
        <v>509</v>
      </c>
      <c r="B222" s="1" t="s">
        <v>365</v>
      </c>
      <c r="C222" s="5" t="s">
        <v>126</v>
      </c>
      <c r="D222" s="32" t="s">
        <v>880</v>
      </c>
      <c r="E222" s="6">
        <v>1</v>
      </c>
      <c r="F222" s="6">
        <v>0</v>
      </c>
      <c r="G222" s="2" t="s">
        <v>163</v>
      </c>
      <c r="H222" s="7">
        <v>50792.439999999995</v>
      </c>
      <c r="I222" s="7">
        <v>7137.81</v>
      </c>
      <c r="J222" s="9"/>
      <c r="K222" s="18"/>
      <c r="L222" s="9" t="s">
        <v>712</v>
      </c>
      <c r="M222" s="53"/>
      <c r="N222" s="39"/>
      <c r="O222" s="40"/>
      <c r="P222" s="40"/>
      <c r="Q222" s="40"/>
      <c r="R222" s="58"/>
      <c r="S222" s="63" t="s">
        <v>917</v>
      </c>
      <c r="T222" s="61">
        <v>0</v>
      </c>
    </row>
    <row r="223" spans="1:20" ht="24.75" customHeight="1">
      <c r="A223" s="17">
        <v>511</v>
      </c>
      <c r="B223" s="1" t="s">
        <v>366</v>
      </c>
      <c r="C223" s="5" t="s">
        <v>19</v>
      </c>
      <c r="D223" s="32" t="s">
        <v>871</v>
      </c>
      <c r="E223" s="6">
        <v>1</v>
      </c>
      <c r="F223" s="6">
        <v>0</v>
      </c>
      <c r="G223" s="2" t="s">
        <v>165</v>
      </c>
      <c r="H223" s="7">
        <v>98000</v>
      </c>
      <c r="I223" s="7">
        <v>0</v>
      </c>
      <c r="J223" s="9"/>
      <c r="K223" s="18"/>
      <c r="L223" s="9" t="s">
        <v>712</v>
      </c>
      <c r="M223" s="53"/>
      <c r="N223" s="39"/>
      <c r="O223" s="40"/>
      <c r="P223" s="40"/>
      <c r="Q223" s="40"/>
      <c r="R223" s="58"/>
      <c r="S223" s="63" t="s">
        <v>917</v>
      </c>
      <c r="T223" s="61">
        <v>0</v>
      </c>
    </row>
    <row r="224" spans="1:20" ht="24.75" customHeight="1">
      <c r="A224" s="17">
        <v>512</v>
      </c>
      <c r="B224" s="1" t="s">
        <v>367</v>
      </c>
      <c r="C224" s="5" t="s">
        <v>23</v>
      </c>
      <c r="D224" s="32" t="s">
        <v>870</v>
      </c>
      <c r="E224" s="6">
        <v>1</v>
      </c>
      <c r="F224" s="6">
        <v>0</v>
      </c>
      <c r="G224" s="2" t="s">
        <v>165</v>
      </c>
      <c r="H224" s="7">
        <v>8000</v>
      </c>
      <c r="I224" s="7">
        <v>0</v>
      </c>
      <c r="J224" s="9"/>
      <c r="K224" s="18"/>
      <c r="L224" s="9" t="s">
        <v>712</v>
      </c>
      <c r="M224" s="53"/>
      <c r="N224" s="39"/>
      <c r="O224" s="40"/>
      <c r="P224" s="40"/>
      <c r="Q224" s="40"/>
      <c r="R224" s="58"/>
      <c r="S224" s="63" t="s">
        <v>917</v>
      </c>
      <c r="T224" s="61">
        <v>0</v>
      </c>
    </row>
    <row r="225" spans="1:20" ht="24.75" customHeight="1">
      <c r="A225" s="20">
        <v>514</v>
      </c>
      <c r="B225" s="2" t="s">
        <v>368</v>
      </c>
      <c r="C225" s="5" t="s">
        <v>117</v>
      </c>
      <c r="D225" s="32" t="s">
        <v>888</v>
      </c>
      <c r="E225" s="6">
        <v>1</v>
      </c>
      <c r="F225" s="6">
        <v>0</v>
      </c>
      <c r="G225" s="2" t="s">
        <v>168</v>
      </c>
      <c r="H225" s="7">
        <v>38977.660000000003</v>
      </c>
      <c r="I225" s="7">
        <v>38977.660000000003</v>
      </c>
      <c r="J225" s="9" t="s">
        <v>704</v>
      </c>
      <c r="K225" s="18"/>
      <c r="L225" s="9" t="s">
        <v>731</v>
      </c>
      <c r="M225" s="53"/>
      <c r="N225" s="39">
        <v>44018</v>
      </c>
      <c r="O225" s="40">
        <v>44690</v>
      </c>
      <c r="P225" s="40">
        <v>44690</v>
      </c>
      <c r="Q225" s="40">
        <v>44729</v>
      </c>
      <c r="R225" s="58"/>
      <c r="S225" s="63" t="s">
        <v>917</v>
      </c>
      <c r="T225" s="61">
        <v>0</v>
      </c>
    </row>
    <row r="226" spans="1:20" ht="24.75" customHeight="1">
      <c r="A226" s="17">
        <v>516</v>
      </c>
      <c r="B226" s="1" t="s">
        <v>369</v>
      </c>
      <c r="C226" s="5" t="s">
        <v>1</v>
      </c>
      <c r="D226" s="32" t="s">
        <v>903</v>
      </c>
      <c r="E226" s="6">
        <v>1</v>
      </c>
      <c r="F226" s="6">
        <v>0</v>
      </c>
      <c r="G226" s="2" t="s">
        <v>165</v>
      </c>
      <c r="H226" s="7">
        <v>23000</v>
      </c>
      <c r="I226" s="7">
        <v>0</v>
      </c>
      <c r="J226" s="9" t="s">
        <v>695</v>
      </c>
      <c r="K226" s="18"/>
      <c r="L226" s="9" t="s">
        <v>712</v>
      </c>
      <c r="M226" s="53"/>
      <c r="N226" s="39"/>
      <c r="O226" s="40"/>
      <c r="P226" s="40"/>
      <c r="Q226" s="40"/>
      <c r="R226" s="58"/>
      <c r="S226" s="63" t="s">
        <v>917</v>
      </c>
      <c r="T226" s="61">
        <v>0</v>
      </c>
    </row>
    <row r="227" spans="1:20" ht="24.75" customHeight="1">
      <c r="A227" s="17">
        <v>517</v>
      </c>
      <c r="B227" s="1" t="s">
        <v>370</v>
      </c>
      <c r="C227" s="5" t="s">
        <v>18</v>
      </c>
      <c r="D227" s="32" t="s">
        <v>887</v>
      </c>
      <c r="E227" s="6">
        <v>1</v>
      </c>
      <c r="F227" s="6">
        <v>0</v>
      </c>
      <c r="G227" s="2" t="s">
        <v>168</v>
      </c>
      <c r="H227" s="7">
        <v>133109.92000000001</v>
      </c>
      <c r="I227" s="7">
        <v>133109.92000000001</v>
      </c>
      <c r="J227" s="9"/>
      <c r="K227" s="18"/>
      <c r="L227" s="9" t="s">
        <v>712</v>
      </c>
      <c r="M227" s="53"/>
      <c r="N227" s="39"/>
      <c r="O227" s="40"/>
      <c r="P227" s="40"/>
      <c r="Q227" s="40"/>
      <c r="R227" s="58"/>
      <c r="S227" s="63" t="s">
        <v>917</v>
      </c>
      <c r="T227" s="61">
        <v>0</v>
      </c>
    </row>
    <row r="228" spans="1:20" ht="24.75" customHeight="1">
      <c r="A228" s="17">
        <v>518</v>
      </c>
      <c r="B228" s="1" t="s">
        <v>371</v>
      </c>
      <c r="C228" s="5" t="s">
        <v>21</v>
      </c>
      <c r="D228" s="32" t="s">
        <v>861</v>
      </c>
      <c r="E228" s="6">
        <v>1</v>
      </c>
      <c r="F228" s="6">
        <v>0</v>
      </c>
      <c r="G228" s="2" t="s">
        <v>171</v>
      </c>
      <c r="H228" s="7">
        <v>963246.83</v>
      </c>
      <c r="I228" s="7">
        <v>11246.83</v>
      </c>
      <c r="J228" s="9"/>
      <c r="K228" s="18"/>
      <c r="L228" s="9" t="s">
        <v>712</v>
      </c>
      <c r="M228" s="53"/>
      <c r="N228" s="39"/>
      <c r="O228" s="40"/>
      <c r="P228" s="40"/>
      <c r="Q228" s="40"/>
      <c r="R228" s="58"/>
      <c r="S228" s="63" t="s">
        <v>917</v>
      </c>
      <c r="T228" s="61">
        <v>0</v>
      </c>
    </row>
    <row r="229" spans="1:20" ht="24.75" customHeight="1">
      <c r="A229" s="17">
        <v>519</v>
      </c>
      <c r="B229" s="1" t="s">
        <v>372</v>
      </c>
      <c r="C229" s="5" t="s">
        <v>35</v>
      </c>
      <c r="D229" s="32" t="s">
        <v>862</v>
      </c>
      <c r="E229" s="6">
        <v>1</v>
      </c>
      <c r="F229" s="6">
        <v>1</v>
      </c>
      <c r="G229" s="2" t="s">
        <v>171</v>
      </c>
      <c r="H229" s="7">
        <v>154353.91</v>
      </c>
      <c r="I229" s="7">
        <v>4353.91</v>
      </c>
      <c r="J229" s="9"/>
      <c r="K229" s="89">
        <f>0.03*(H229-I229)</f>
        <v>4500</v>
      </c>
      <c r="L229" s="9" t="s">
        <v>767</v>
      </c>
      <c r="M229" s="76">
        <v>4500</v>
      </c>
      <c r="N229" s="39"/>
      <c r="O229" s="40"/>
      <c r="P229" s="40"/>
      <c r="Q229" s="40"/>
      <c r="R229" s="58" t="s">
        <v>754</v>
      </c>
      <c r="S229" s="64" t="s">
        <v>925</v>
      </c>
      <c r="T229" s="65">
        <f>+K229</f>
        <v>4500</v>
      </c>
    </row>
    <row r="230" spans="1:20" ht="24.75" customHeight="1">
      <c r="A230" s="17">
        <v>522</v>
      </c>
      <c r="B230" s="1" t="s">
        <v>373</v>
      </c>
      <c r="C230" s="5" t="s">
        <v>32</v>
      </c>
      <c r="D230" s="32" t="s">
        <v>904</v>
      </c>
      <c r="E230" s="6">
        <v>1</v>
      </c>
      <c r="F230" s="6">
        <v>0</v>
      </c>
      <c r="G230" s="2" t="s">
        <v>171</v>
      </c>
      <c r="H230" s="7">
        <v>2104820.7000000002</v>
      </c>
      <c r="I230" s="7">
        <v>4820.7</v>
      </c>
      <c r="J230" s="9"/>
      <c r="K230" s="18"/>
      <c r="L230" s="9" t="s">
        <v>712</v>
      </c>
      <c r="M230" s="53"/>
      <c r="N230" s="39"/>
      <c r="O230" s="40"/>
      <c r="P230" s="40"/>
      <c r="Q230" s="40"/>
      <c r="R230" s="58"/>
      <c r="S230" s="63" t="s">
        <v>917</v>
      </c>
      <c r="T230" s="61">
        <v>0</v>
      </c>
    </row>
    <row r="231" spans="1:20" ht="24.75" customHeight="1">
      <c r="A231" s="17">
        <v>523</v>
      </c>
      <c r="B231" s="1" t="s">
        <v>58</v>
      </c>
      <c r="C231" s="5" t="s">
        <v>57</v>
      </c>
      <c r="D231" s="32" t="s">
        <v>58</v>
      </c>
      <c r="E231" s="6">
        <v>1</v>
      </c>
      <c r="F231" s="6">
        <v>0</v>
      </c>
      <c r="G231" s="2" t="s">
        <v>168</v>
      </c>
      <c r="H231" s="7">
        <v>384020.76</v>
      </c>
      <c r="I231" s="7">
        <v>332504.27</v>
      </c>
      <c r="J231" s="9"/>
      <c r="K231" s="18"/>
      <c r="L231" s="9" t="s">
        <v>712</v>
      </c>
      <c r="M231" s="53"/>
      <c r="N231" s="39"/>
      <c r="O231" s="40"/>
      <c r="P231" s="40"/>
      <c r="Q231" s="40"/>
      <c r="R231" s="58"/>
      <c r="S231" s="63" t="s">
        <v>917</v>
      </c>
      <c r="T231" s="61">
        <v>0</v>
      </c>
    </row>
    <row r="232" spans="1:20" ht="24.75" customHeight="1">
      <c r="A232" s="17">
        <v>524</v>
      </c>
      <c r="B232" s="1" t="s">
        <v>374</v>
      </c>
      <c r="C232" s="5" t="s">
        <v>4</v>
      </c>
      <c r="D232" s="32" t="s">
        <v>889</v>
      </c>
      <c r="E232" s="6">
        <v>1</v>
      </c>
      <c r="F232" s="6">
        <v>0</v>
      </c>
      <c r="G232" s="2" t="s">
        <v>168</v>
      </c>
      <c r="H232" s="7">
        <v>38844.74</v>
      </c>
      <c r="I232" s="7">
        <v>38844.74</v>
      </c>
      <c r="J232" s="9" t="s">
        <v>704</v>
      </c>
      <c r="K232" s="18"/>
      <c r="L232" s="9" t="s">
        <v>818</v>
      </c>
      <c r="M232" s="53"/>
      <c r="N232" s="39"/>
      <c r="O232" s="40"/>
      <c r="P232" s="40"/>
      <c r="Q232" s="40"/>
      <c r="R232" s="58"/>
      <c r="S232" s="63" t="s">
        <v>917</v>
      </c>
      <c r="T232" s="61">
        <v>0</v>
      </c>
    </row>
    <row r="233" spans="1:20" ht="24.75" customHeight="1">
      <c r="A233" s="17">
        <v>526</v>
      </c>
      <c r="B233" s="1" t="s">
        <v>375</v>
      </c>
      <c r="C233" s="5" t="s">
        <v>25</v>
      </c>
      <c r="D233" s="32" t="s">
        <v>863</v>
      </c>
      <c r="E233" s="6">
        <v>1</v>
      </c>
      <c r="F233" s="6">
        <v>0</v>
      </c>
      <c r="G233" s="2" t="s">
        <v>163</v>
      </c>
      <c r="H233" s="7">
        <v>607854.85000000009</v>
      </c>
      <c r="I233" s="7">
        <v>507854.85000000003</v>
      </c>
      <c r="J233" s="9" t="s">
        <v>695</v>
      </c>
      <c r="K233" s="18"/>
      <c r="L233" s="9" t="s">
        <v>712</v>
      </c>
      <c r="M233" s="53"/>
      <c r="N233" s="39"/>
      <c r="O233" s="40"/>
      <c r="P233" s="40"/>
      <c r="Q233" s="40"/>
      <c r="R233" s="58"/>
      <c r="S233" s="63" t="s">
        <v>917</v>
      </c>
      <c r="T233" s="61">
        <v>0</v>
      </c>
    </row>
    <row r="234" spans="1:20" ht="24.75" customHeight="1">
      <c r="A234" s="17">
        <v>529</v>
      </c>
      <c r="B234" s="1" t="s">
        <v>376</v>
      </c>
      <c r="C234" s="5" t="s">
        <v>4</v>
      </c>
      <c r="D234" s="32" t="s">
        <v>889</v>
      </c>
      <c r="E234" s="6">
        <v>1</v>
      </c>
      <c r="F234" s="6">
        <v>0</v>
      </c>
      <c r="G234" s="2" t="s">
        <v>168</v>
      </c>
      <c r="H234" s="7">
        <v>99181.070000000022</v>
      </c>
      <c r="I234" s="7">
        <v>99181.070000000022</v>
      </c>
      <c r="J234" s="9" t="s">
        <v>697</v>
      </c>
      <c r="K234" s="18"/>
      <c r="L234" s="9" t="s">
        <v>712</v>
      </c>
      <c r="M234" s="53"/>
      <c r="N234" s="39"/>
      <c r="O234" s="40"/>
      <c r="P234" s="40"/>
      <c r="Q234" s="40"/>
      <c r="R234" s="58"/>
      <c r="S234" s="63" t="s">
        <v>917</v>
      </c>
      <c r="T234" s="61">
        <v>0</v>
      </c>
    </row>
    <row r="235" spans="1:20" ht="24.75" customHeight="1">
      <c r="A235" s="17">
        <v>530</v>
      </c>
      <c r="B235" s="1" t="s">
        <v>377</v>
      </c>
      <c r="C235" s="5" t="s">
        <v>21</v>
      </c>
      <c r="D235" s="32" t="s">
        <v>861</v>
      </c>
      <c r="E235" s="6">
        <v>1</v>
      </c>
      <c r="F235" s="6">
        <v>0</v>
      </c>
      <c r="G235" s="2" t="s">
        <v>168</v>
      </c>
      <c r="H235" s="7">
        <v>17175.969999999998</v>
      </c>
      <c r="I235" s="7">
        <v>17175.969999999998</v>
      </c>
      <c r="J235" s="9"/>
      <c r="K235" s="18"/>
      <c r="L235" s="9" t="s">
        <v>712</v>
      </c>
      <c r="M235" s="53"/>
      <c r="N235" s="39"/>
      <c r="O235" s="40"/>
      <c r="P235" s="40"/>
      <c r="Q235" s="40"/>
      <c r="R235" s="58"/>
      <c r="S235" s="63" t="s">
        <v>917</v>
      </c>
      <c r="T235" s="61">
        <v>0</v>
      </c>
    </row>
    <row r="236" spans="1:20" ht="24.75" customHeight="1">
      <c r="A236" s="17">
        <v>531</v>
      </c>
      <c r="B236" s="1" t="s">
        <v>378</v>
      </c>
      <c r="C236" s="5" t="s">
        <v>35</v>
      </c>
      <c r="D236" s="32" t="s">
        <v>862</v>
      </c>
      <c r="E236" s="6">
        <v>1</v>
      </c>
      <c r="F236" s="6">
        <v>1</v>
      </c>
      <c r="G236" s="2" t="s">
        <v>168</v>
      </c>
      <c r="H236" s="7">
        <v>60019.319999999992</v>
      </c>
      <c r="I236" s="7">
        <v>60019.319999999992</v>
      </c>
      <c r="J236" s="9" t="s">
        <v>709</v>
      </c>
      <c r="K236" s="18"/>
      <c r="L236" s="9" t="s">
        <v>787</v>
      </c>
      <c r="M236" s="53"/>
      <c r="N236" s="39">
        <v>42802</v>
      </c>
      <c r="O236" s="40">
        <v>42827</v>
      </c>
      <c r="P236" s="40">
        <v>42827</v>
      </c>
      <c r="Q236" s="40" t="s">
        <v>169</v>
      </c>
      <c r="R236" s="58" t="s">
        <v>778</v>
      </c>
      <c r="S236" s="61" t="s">
        <v>920</v>
      </c>
      <c r="T236" s="61">
        <v>0</v>
      </c>
    </row>
    <row r="237" spans="1:20" ht="24.75" customHeight="1">
      <c r="A237" s="17">
        <v>532</v>
      </c>
      <c r="B237" s="1" t="s">
        <v>379</v>
      </c>
      <c r="C237" s="5" t="s">
        <v>25</v>
      </c>
      <c r="D237" s="32" t="s">
        <v>863</v>
      </c>
      <c r="E237" s="6">
        <v>1</v>
      </c>
      <c r="F237" s="6">
        <v>0</v>
      </c>
      <c r="G237" s="2" t="s">
        <v>163</v>
      </c>
      <c r="H237" s="7">
        <v>92525.09</v>
      </c>
      <c r="I237" s="7">
        <v>61891.49</v>
      </c>
      <c r="J237" s="9"/>
      <c r="K237" s="18"/>
      <c r="L237" s="9" t="s">
        <v>712</v>
      </c>
      <c r="M237" s="53"/>
      <c r="N237" s="39"/>
      <c r="O237" s="40"/>
      <c r="P237" s="40"/>
      <c r="Q237" s="40"/>
      <c r="R237" s="58"/>
      <c r="S237" s="63" t="s">
        <v>917</v>
      </c>
      <c r="T237" s="61">
        <v>0</v>
      </c>
    </row>
    <row r="238" spans="1:20" ht="24.75" customHeight="1">
      <c r="A238" s="17">
        <v>534</v>
      </c>
      <c r="B238" s="1" t="s">
        <v>380</v>
      </c>
      <c r="C238" s="5" t="s">
        <v>134</v>
      </c>
      <c r="D238" s="32" t="s">
        <v>864</v>
      </c>
      <c r="E238" s="6">
        <v>1</v>
      </c>
      <c r="F238" s="6">
        <v>0</v>
      </c>
      <c r="G238" s="2" t="s">
        <v>169</v>
      </c>
      <c r="H238" s="7">
        <v>1223543.77</v>
      </c>
      <c r="I238" s="7">
        <v>1208645</v>
      </c>
      <c r="J238" s="9" t="s">
        <v>696</v>
      </c>
      <c r="K238" s="18"/>
      <c r="L238" s="9" t="s">
        <v>729</v>
      </c>
      <c r="M238" s="53"/>
      <c r="N238" s="39">
        <v>44378</v>
      </c>
      <c r="O238" s="40">
        <v>44740</v>
      </c>
      <c r="P238" s="40">
        <v>44740</v>
      </c>
      <c r="Q238" s="47" t="s">
        <v>163</v>
      </c>
      <c r="R238" s="58"/>
      <c r="S238" s="63" t="s">
        <v>917</v>
      </c>
      <c r="T238" s="61">
        <v>0</v>
      </c>
    </row>
    <row r="239" spans="1:20" ht="24.75" customHeight="1">
      <c r="A239" s="17">
        <v>536</v>
      </c>
      <c r="B239" s="1" t="s">
        <v>381</v>
      </c>
      <c r="C239" s="5" t="s">
        <v>1</v>
      </c>
      <c r="D239" s="32" t="s">
        <v>903</v>
      </c>
      <c r="E239" s="6">
        <v>1</v>
      </c>
      <c r="F239" s="6">
        <v>0</v>
      </c>
      <c r="G239" s="2" t="s">
        <v>171</v>
      </c>
      <c r="H239" s="7">
        <v>75000</v>
      </c>
      <c r="I239" s="7">
        <v>0</v>
      </c>
      <c r="J239" s="9"/>
      <c r="K239" s="18"/>
      <c r="L239" s="9" t="s">
        <v>712</v>
      </c>
      <c r="M239" s="53"/>
      <c r="N239" s="39"/>
      <c r="O239" s="40"/>
      <c r="P239" s="40"/>
      <c r="Q239" s="40"/>
      <c r="R239" s="58"/>
      <c r="S239" s="63" t="s">
        <v>917</v>
      </c>
      <c r="T239" s="61">
        <v>0</v>
      </c>
    </row>
    <row r="240" spans="1:20" ht="24.75" customHeight="1">
      <c r="A240" s="17">
        <v>537</v>
      </c>
      <c r="B240" s="1" t="s">
        <v>382</v>
      </c>
      <c r="C240" s="5" t="s">
        <v>1</v>
      </c>
      <c r="D240" s="32" t="s">
        <v>903</v>
      </c>
      <c r="E240" s="6">
        <v>1</v>
      </c>
      <c r="F240" s="6">
        <v>0</v>
      </c>
      <c r="G240" s="2" t="s">
        <v>171</v>
      </c>
      <c r="H240" s="7">
        <v>376733.44</v>
      </c>
      <c r="I240" s="7">
        <v>1733.44</v>
      </c>
      <c r="J240" s="9"/>
      <c r="K240" s="18"/>
      <c r="L240" s="9" t="s">
        <v>712</v>
      </c>
      <c r="M240" s="53"/>
      <c r="N240" s="39"/>
      <c r="O240" s="40"/>
      <c r="P240" s="40"/>
      <c r="Q240" s="40"/>
      <c r="R240" s="58"/>
      <c r="S240" s="63" t="s">
        <v>917</v>
      </c>
      <c r="T240" s="61">
        <v>0</v>
      </c>
    </row>
    <row r="241" spans="1:20" ht="24.75" customHeight="1">
      <c r="A241" s="17">
        <v>538</v>
      </c>
      <c r="B241" s="1" t="s">
        <v>383</v>
      </c>
      <c r="C241" s="5" t="s">
        <v>134</v>
      </c>
      <c r="D241" s="32" t="s">
        <v>864</v>
      </c>
      <c r="E241" s="6">
        <v>1</v>
      </c>
      <c r="F241" s="6">
        <v>0</v>
      </c>
      <c r="G241" s="2" t="s">
        <v>165</v>
      </c>
      <c r="H241" s="7">
        <v>19000</v>
      </c>
      <c r="I241" s="7">
        <v>0</v>
      </c>
      <c r="J241" s="9"/>
      <c r="K241" s="18"/>
      <c r="L241" s="9" t="s">
        <v>712</v>
      </c>
      <c r="M241" s="53"/>
      <c r="N241" s="39"/>
      <c r="O241" s="40"/>
      <c r="P241" s="40"/>
      <c r="Q241" s="40"/>
      <c r="R241" s="58"/>
      <c r="S241" s="63" t="s">
        <v>917</v>
      </c>
      <c r="T241" s="61">
        <v>0</v>
      </c>
    </row>
    <row r="242" spans="1:20" ht="24.75" customHeight="1">
      <c r="A242" s="17">
        <v>539</v>
      </c>
      <c r="B242" s="1" t="s">
        <v>384</v>
      </c>
      <c r="C242" s="5" t="s">
        <v>30</v>
      </c>
      <c r="D242" s="32" t="s">
        <v>885</v>
      </c>
      <c r="E242" s="6">
        <v>1</v>
      </c>
      <c r="F242" s="6">
        <v>0</v>
      </c>
      <c r="G242" s="2" t="s">
        <v>165</v>
      </c>
      <c r="H242" s="7">
        <v>98000</v>
      </c>
      <c r="I242" s="7">
        <v>0</v>
      </c>
      <c r="J242" s="9"/>
      <c r="K242" s="18"/>
      <c r="L242" s="9" t="s">
        <v>712</v>
      </c>
      <c r="M242" s="53"/>
      <c r="N242" s="39"/>
      <c r="O242" s="40"/>
      <c r="P242" s="40"/>
      <c r="Q242" s="40"/>
      <c r="R242" s="58"/>
      <c r="S242" s="63" t="s">
        <v>917</v>
      </c>
      <c r="T242" s="61">
        <v>0</v>
      </c>
    </row>
    <row r="243" spans="1:20" ht="24.75" customHeight="1">
      <c r="A243" s="17">
        <v>540</v>
      </c>
      <c r="B243" s="1" t="s">
        <v>60</v>
      </c>
      <c r="C243" s="5" t="s">
        <v>59</v>
      </c>
      <c r="D243" s="32" t="s">
        <v>60</v>
      </c>
      <c r="E243" s="6">
        <v>1</v>
      </c>
      <c r="F243" s="6">
        <v>1</v>
      </c>
      <c r="G243" s="2" t="s">
        <v>163</v>
      </c>
      <c r="H243" s="7">
        <v>267697.52</v>
      </c>
      <c r="I243" s="7">
        <v>181847.52000000002</v>
      </c>
      <c r="J243" s="9"/>
      <c r="K243" s="89">
        <f>0.03*(H243-I243)</f>
        <v>2575.5</v>
      </c>
      <c r="L243" s="9" t="s">
        <v>744</v>
      </c>
      <c r="M243" s="76">
        <v>0</v>
      </c>
      <c r="N243" s="39">
        <v>44945</v>
      </c>
      <c r="O243" s="40">
        <v>45435</v>
      </c>
      <c r="P243" s="40">
        <v>45435</v>
      </c>
      <c r="Q243" s="40">
        <v>45611</v>
      </c>
      <c r="R243" s="58"/>
      <c r="S243" s="64" t="s">
        <v>837</v>
      </c>
      <c r="T243" s="65">
        <f>+K243</f>
        <v>2575.5</v>
      </c>
    </row>
    <row r="244" spans="1:20" ht="24.75" customHeight="1">
      <c r="A244" s="17">
        <v>541</v>
      </c>
      <c r="B244" s="1" t="s">
        <v>385</v>
      </c>
      <c r="C244" s="5" t="s">
        <v>3</v>
      </c>
      <c r="D244" s="32" t="s">
        <v>877</v>
      </c>
      <c r="E244" s="6">
        <v>1</v>
      </c>
      <c r="F244" s="6">
        <v>0</v>
      </c>
      <c r="G244" s="2" t="s">
        <v>171</v>
      </c>
      <c r="H244" s="7">
        <v>71027.95</v>
      </c>
      <c r="I244" s="7">
        <v>11027.95</v>
      </c>
      <c r="J244" s="9"/>
      <c r="K244" s="18"/>
      <c r="L244" s="9" t="s">
        <v>712</v>
      </c>
      <c r="M244" s="53"/>
      <c r="N244" s="39"/>
      <c r="O244" s="40"/>
      <c r="P244" s="40"/>
      <c r="Q244" s="40"/>
      <c r="R244" s="58"/>
      <c r="S244" s="63" t="s">
        <v>917</v>
      </c>
      <c r="T244" s="61">
        <v>0</v>
      </c>
    </row>
    <row r="245" spans="1:20" ht="24.75" customHeight="1">
      <c r="A245" s="17">
        <v>543</v>
      </c>
      <c r="B245" s="1" t="s">
        <v>386</v>
      </c>
      <c r="C245" s="5" t="s">
        <v>133</v>
      </c>
      <c r="D245" s="32" t="s">
        <v>878</v>
      </c>
      <c r="E245" s="6">
        <v>1</v>
      </c>
      <c r="F245" s="6">
        <v>0</v>
      </c>
      <c r="G245" s="2" t="s">
        <v>168</v>
      </c>
      <c r="H245" s="7">
        <v>77037.78</v>
      </c>
      <c r="I245" s="7">
        <v>77037.78</v>
      </c>
      <c r="J245" s="9" t="s">
        <v>697</v>
      </c>
      <c r="K245" s="18"/>
      <c r="L245" s="9" t="s">
        <v>712</v>
      </c>
      <c r="M245" s="53"/>
      <c r="N245" s="39"/>
      <c r="O245" s="40"/>
      <c r="P245" s="40"/>
      <c r="Q245" s="40"/>
      <c r="R245" s="58"/>
      <c r="S245" s="63" t="s">
        <v>917</v>
      </c>
      <c r="T245" s="61">
        <v>0</v>
      </c>
    </row>
    <row r="246" spans="1:20" ht="24.75" customHeight="1">
      <c r="A246" s="17">
        <v>544</v>
      </c>
      <c r="B246" s="1" t="s">
        <v>62</v>
      </c>
      <c r="C246" s="5" t="s">
        <v>61</v>
      </c>
      <c r="D246" s="32" t="s">
        <v>62</v>
      </c>
      <c r="E246" s="6">
        <v>1</v>
      </c>
      <c r="F246" s="6">
        <v>1</v>
      </c>
      <c r="G246" s="2" t="s">
        <v>168</v>
      </c>
      <c r="H246" s="7">
        <v>2192166.39</v>
      </c>
      <c r="I246" s="7">
        <v>2192166.39</v>
      </c>
      <c r="J246" s="9" t="s">
        <v>695</v>
      </c>
      <c r="K246" s="18"/>
      <c r="L246" s="9" t="s">
        <v>712</v>
      </c>
      <c r="M246" s="53"/>
      <c r="N246" s="39"/>
      <c r="O246" s="40"/>
      <c r="P246" s="40"/>
      <c r="Q246" s="40"/>
      <c r="R246" s="58"/>
      <c r="S246" s="63" t="s">
        <v>919</v>
      </c>
      <c r="T246" s="61">
        <v>0</v>
      </c>
    </row>
    <row r="247" spans="1:20" ht="24.75" customHeight="1">
      <c r="A247" s="17">
        <v>545</v>
      </c>
      <c r="B247" s="1" t="s">
        <v>387</v>
      </c>
      <c r="C247" s="5" t="s">
        <v>131</v>
      </c>
      <c r="D247" s="32" t="s">
        <v>879</v>
      </c>
      <c r="E247" s="6">
        <v>1</v>
      </c>
      <c r="F247" s="6">
        <v>0</v>
      </c>
      <c r="G247" s="2" t="s">
        <v>171</v>
      </c>
      <c r="H247" s="7">
        <v>376000</v>
      </c>
      <c r="I247" s="7">
        <v>0</v>
      </c>
      <c r="J247" s="9"/>
      <c r="K247" s="18"/>
      <c r="L247" s="9" t="s">
        <v>712</v>
      </c>
      <c r="M247" s="53"/>
      <c r="N247" s="39"/>
      <c r="O247" s="40"/>
      <c r="P247" s="40"/>
      <c r="Q247" s="40"/>
      <c r="R247" s="58"/>
      <c r="S247" s="63" t="s">
        <v>917</v>
      </c>
      <c r="T247" s="61">
        <v>0</v>
      </c>
    </row>
    <row r="248" spans="1:20" ht="24.75" customHeight="1">
      <c r="A248" s="17">
        <v>552</v>
      </c>
      <c r="B248" s="1" t="s">
        <v>388</v>
      </c>
      <c r="C248" s="5" t="s">
        <v>24</v>
      </c>
      <c r="D248" s="32" t="s">
        <v>876</v>
      </c>
      <c r="E248" s="6">
        <v>1</v>
      </c>
      <c r="F248" s="6">
        <v>0</v>
      </c>
      <c r="G248" s="2" t="s">
        <v>176</v>
      </c>
      <c r="H248" s="7">
        <v>4100</v>
      </c>
      <c r="I248" s="7">
        <v>4100</v>
      </c>
      <c r="J248" s="9"/>
      <c r="K248" s="18"/>
      <c r="L248" s="9" t="s">
        <v>712</v>
      </c>
      <c r="M248" s="53"/>
      <c r="N248" s="39"/>
      <c r="O248" s="40"/>
      <c r="P248" s="40"/>
      <c r="Q248" s="40"/>
      <c r="R248" s="58"/>
      <c r="S248" s="63" t="s">
        <v>917</v>
      </c>
      <c r="T248" s="61">
        <v>0</v>
      </c>
    </row>
    <row r="249" spans="1:20" ht="24.75" customHeight="1">
      <c r="A249" s="17">
        <v>553</v>
      </c>
      <c r="B249" s="1" t="s">
        <v>389</v>
      </c>
      <c r="C249" s="5" t="s">
        <v>21</v>
      </c>
      <c r="D249" s="32" t="s">
        <v>861</v>
      </c>
      <c r="E249" s="6">
        <v>1</v>
      </c>
      <c r="F249" s="6">
        <v>0</v>
      </c>
      <c r="G249" s="2" t="s">
        <v>171</v>
      </c>
      <c r="H249" s="7">
        <v>196433.05</v>
      </c>
      <c r="I249" s="7">
        <v>8433.0500000000011</v>
      </c>
      <c r="J249" s="9"/>
      <c r="K249" s="18"/>
      <c r="L249" s="9" t="s">
        <v>712</v>
      </c>
      <c r="M249" s="53"/>
      <c r="N249" s="39"/>
      <c r="O249" s="40"/>
      <c r="P249" s="40"/>
      <c r="Q249" s="40"/>
      <c r="R249" s="58"/>
      <c r="S249" s="63" t="s">
        <v>917</v>
      </c>
      <c r="T249" s="61">
        <v>0</v>
      </c>
    </row>
    <row r="250" spans="1:20" ht="24.75" customHeight="1">
      <c r="A250" s="17">
        <v>554</v>
      </c>
      <c r="B250" s="1" t="s">
        <v>390</v>
      </c>
      <c r="C250" s="5" t="s">
        <v>35</v>
      </c>
      <c r="D250" s="32" t="s">
        <v>862</v>
      </c>
      <c r="E250" s="6">
        <v>1</v>
      </c>
      <c r="F250" s="6">
        <v>1</v>
      </c>
      <c r="G250" s="2" t="s">
        <v>168</v>
      </c>
      <c r="H250" s="7">
        <v>79314.239999999991</v>
      </c>
      <c r="I250" s="7">
        <v>79314.239999999991</v>
      </c>
      <c r="J250" s="9" t="s">
        <v>709</v>
      </c>
      <c r="K250" s="18"/>
      <c r="L250" s="9" t="s">
        <v>753</v>
      </c>
      <c r="M250" s="53"/>
      <c r="N250" s="39">
        <v>43985</v>
      </c>
      <c r="O250" s="45" t="s">
        <v>752</v>
      </c>
      <c r="P250" s="45" t="s">
        <v>752</v>
      </c>
      <c r="Q250" s="40"/>
      <c r="R250" s="58" t="s">
        <v>754</v>
      </c>
      <c r="S250" s="61" t="s">
        <v>920</v>
      </c>
      <c r="T250" s="61">
        <v>0</v>
      </c>
    </row>
    <row r="251" spans="1:20" ht="24.75" customHeight="1">
      <c r="A251" s="17">
        <v>559</v>
      </c>
      <c r="B251" s="1" t="s">
        <v>391</v>
      </c>
      <c r="C251" s="5" t="s">
        <v>150</v>
      </c>
      <c r="D251" s="32" t="s">
        <v>857</v>
      </c>
      <c r="E251" s="6">
        <v>1</v>
      </c>
      <c r="F251" s="6">
        <v>0</v>
      </c>
      <c r="G251" s="2" t="s">
        <v>168</v>
      </c>
      <c r="H251" s="7">
        <v>393896.89999999991</v>
      </c>
      <c r="I251" s="7">
        <v>393896.89999999991</v>
      </c>
      <c r="J251" s="9"/>
      <c r="K251" s="18"/>
      <c r="L251" s="9" t="s">
        <v>712</v>
      </c>
      <c r="M251" s="53"/>
      <c r="N251" s="39"/>
      <c r="O251" s="40"/>
      <c r="P251" s="40"/>
      <c r="Q251" s="40"/>
      <c r="R251" s="58"/>
      <c r="S251" s="63" t="s">
        <v>917</v>
      </c>
      <c r="T251" s="61">
        <v>0</v>
      </c>
    </row>
    <row r="252" spans="1:20" ht="24.75" customHeight="1">
      <c r="A252" s="17">
        <v>564</v>
      </c>
      <c r="B252" s="1" t="s">
        <v>392</v>
      </c>
      <c r="C252" s="5" t="s">
        <v>44</v>
      </c>
      <c r="D252" s="32" t="s">
        <v>855</v>
      </c>
      <c r="E252" s="6">
        <v>1</v>
      </c>
      <c r="F252" s="6">
        <v>0</v>
      </c>
      <c r="G252" s="2" t="s">
        <v>165</v>
      </c>
      <c r="H252" s="7">
        <v>23000</v>
      </c>
      <c r="I252" s="7">
        <v>0</v>
      </c>
      <c r="J252" s="9"/>
      <c r="K252" s="18"/>
      <c r="L252" s="9" t="s">
        <v>712</v>
      </c>
      <c r="M252" s="53"/>
      <c r="N252" s="39"/>
      <c r="O252" s="40"/>
      <c r="P252" s="40"/>
      <c r="Q252" s="40"/>
      <c r="R252" s="58"/>
      <c r="S252" s="63" t="s">
        <v>917</v>
      </c>
      <c r="T252" s="61">
        <v>0</v>
      </c>
    </row>
    <row r="253" spans="1:20" ht="24.75" customHeight="1">
      <c r="A253" s="17">
        <v>565</v>
      </c>
      <c r="B253" s="1" t="s">
        <v>393</v>
      </c>
      <c r="C253" s="5" t="s">
        <v>23</v>
      </c>
      <c r="D253" s="32" t="s">
        <v>870</v>
      </c>
      <c r="E253" s="6">
        <v>1</v>
      </c>
      <c r="F253" s="6">
        <v>0</v>
      </c>
      <c r="G253" s="2" t="s">
        <v>171</v>
      </c>
      <c r="H253" s="7">
        <v>153319.59</v>
      </c>
      <c r="I253" s="7">
        <v>3319.59</v>
      </c>
      <c r="J253" s="9"/>
      <c r="K253" s="18"/>
      <c r="L253" s="9" t="s">
        <v>712</v>
      </c>
      <c r="M253" s="53"/>
      <c r="N253" s="39"/>
      <c r="O253" s="40"/>
      <c r="P253" s="40"/>
      <c r="Q253" s="40"/>
      <c r="R253" s="58"/>
      <c r="S253" s="63" t="s">
        <v>917</v>
      </c>
      <c r="T253" s="61">
        <v>0</v>
      </c>
    </row>
    <row r="254" spans="1:20" ht="24.75" customHeight="1">
      <c r="A254" s="17">
        <v>568</v>
      </c>
      <c r="B254" s="1" t="s">
        <v>394</v>
      </c>
      <c r="C254" s="5" t="s">
        <v>125</v>
      </c>
      <c r="D254" s="32" t="s">
        <v>874</v>
      </c>
      <c r="E254" s="6">
        <v>1</v>
      </c>
      <c r="F254" s="6">
        <v>1</v>
      </c>
      <c r="G254" s="2" t="s">
        <v>168</v>
      </c>
      <c r="H254" s="7">
        <v>156593.66987484199</v>
      </c>
      <c r="I254" s="7">
        <v>156593.66987484199</v>
      </c>
      <c r="J254" s="9" t="s">
        <v>709</v>
      </c>
      <c r="K254" s="18"/>
      <c r="L254" s="9" t="s">
        <v>717</v>
      </c>
      <c r="M254" s="53"/>
      <c r="N254" s="39">
        <v>43550</v>
      </c>
      <c r="O254" s="40">
        <v>43678</v>
      </c>
      <c r="P254" s="40">
        <v>43678</v>
      </c>
      <c r="Q254" s="40">
        <v>43853</v>
      </c>
      <c r="R254" s="58"/>
      <c r="S254" s="61" t="s">
        <v>920</v>
      </c>
      <c r="T254" s="61">
        <v>0</v>
      </c>
    </row>
    <row r="255" spans="1:20" ht="24.75" customHeight="1">
      <c r="A255" s="17">
        <v>570</v>
      </c>
      <c r="B255" s="1" t="s">
        <v>395</v>
      </c>
      <c r="C255" s="5" t="s">
        <v>24</v>
      </c>
      <c r="D255" s="32" t="s">
        <v>876</v>
      </c>
      <c r="E255" s="6">
        <v>1</v>
      </c>
      <c r="F255" s="6">
        <v>0</v>
      </c>
      <c r="G255" s="2" t="s">
        <v>163</v>
      </c>
      <c r="H255" s="7">
        <v>1664109.3345782799</v>
      </c>
      <c r="I255" s="7">
        <v>1364109.3345782799</v>
      </c>
      <c r="J255" s="9"/>
      <c r="K255" s="18"/>
      <c r="L255" s="9" t="s">
        <v>712</v>
      </c>
      <c r="M255" s="53"/>
      <c r="N255" s="39"/>
      <c r="O255" s="40"/>
      <c r="P255" s="40"/>
      <c r="Q255" s="40"/>
      <c r="R255" s="58"/>
      <c r="S255" s="63" t="s">
        <v>917</v>
      </c>
      <c r="T255" s="61">
        <v>0</v>
      </c>
    </row>
    <row r="256" spans="1:20" ht="24.75" customHeight="1">
      <c r="A256" s="17">
        <v>571</v>
      </c>
      <c r="B256" s="1" t="s">
        <v>396</v>
      </c>
      <c r="C256" s="5" t="s">
        <v>34</v>
      </c>
      <c r="D256" s="32" t="s">
        <v>897</v>
      </c>
      <c r="E256" s="6">
        <v>1</v>
      </c>
      <c r="F256" s="6">
        <v>0</v>
      </c>
      <c r="G256" s="2" t="s">
        <v>165</v>
      </c>
      <c r="H256" s="7">
        <v>150000</v>
      </c>
      <c r="I256" s="7">
        <v>0</v>
      </c>
      <c r="J256" s="9"/>
      <c r="K256" s="18"/>
      <c r="L256" s="9" t="s">
        <v>712</v>
      </c>
      <c r="M256" s="53"/>
      <c r="N256" s="39"/>
      <c r="O256" s="40"/>
      <c r="P256" s="40"/>
      <c r="Q256" s="40"/>
      <c r="R256" s="58"/>
      <c r="S256" s="63" t="s">
        <v>917</v>
      </c>
      <c r="T256" s="61">
        <v>0</v>
      </c>
    </row>
    <row r="257" spans="1:20" ht="24.75" customHeight="1">
      <c r="A257" s="17">
        <v>572</v>
      </c>
      <c r="B257" s="1" t="s">
        <v>397</v>
      </c>
      <c r="C257" s="5" t="s">
        <v>34</v>
      </c>
      <c r="D257" s="32" t="s">
        <v>897</v>
      </c>
      <c r="E257" s="6">
        <v>1</v>
      </c>
      <c r="F257" s="6">
        <v>0</v>
      </c>
      <c r="G257" s="2" t="s">
        <v>163</v>
      </c>
      <c r="H257" s="7">
        <v>453703</v>
      </c>
      <c r="I257" s="7">
        <v>188813.66999999998</v>
      </c>
      <c r="J257" s="9"/>
      <c r="K257" s="18"/>
      <c r="L257" s="9" t="s">
        <v>712</v>
      </c>
      <c r="M257" s="53"/>
      <c r="N257" s="39"/>
      <c r="O257" s="40"/>
      <c r="P257" s="40"/>
      <c r="Q257" s="40"/>
      <c r="R257" s="58"/>
      <c r="S257" s="63" t="s">
        <v>917</v>
      </c>
      <c r="T257" s="61">
        <v>0</v>
      </c>
    </row>
    <row r="258" spans="1:20" ht="24.75" customHeight="1">
      <c r="A258" s="17">
        <v>573</v>
      </c>
      <c r="B258" s="1" t="s">
        <v>398</v>
      </c>
      <c r="C258" s="5" t="s">
        <v>24</v>
      </c>
      <c r="D258" s="32" t="s">
        <v>876</v>
      </c>
      <c r="E258" s="6">
        <v>1</v>
      </c>
      <c r="F258" s="6">
        <v>0</v>
      </c>
      <c r="G258" s="2" t="s">
        <v>168</v>
      </c>
      <c r="H258" s="7">
        <v>168486.06</v>
      </c>
      <c r="I258" s="7">
        <v>168486.06</v>
      </c>
      <c r="J258" s="9"/>
      <c r="K258" s="18"/>
      <c r="L258" s="9" t="s">
        <v>712</v>
      </c>
      <c r="M258" s="53"/>
      <c r="N258" s="39"/>
      <c r="O258" s="40"/>
      <c r="P258" s="40"/>
      <c r="Q258" s="40"/>
      <c r="R258" s="58"/>
      <c r="S258" s="63" t="s">
        <v>917</v>
      </c>
      <c r="T258" s="61">
        <v>0</v>
      </c>
    </row>
    <row r="259" spans="1:20" ht="24.75" customHeight="1">
      <c r="A259" s="17">
        <v>575</v>
      </c>
      <c r="B259" s="1" t="s">
        <v>399</v>
      </c>
      <c r="C259" s="5" t="s">
        <v>133</v>
      </c>
      <c r="D259" s="32" t="s">
        <v>878</v>
      </c>
      <c r="E259" s="6">
        <v>1</v>
      </c>
      <c r="F259" s="6">
        <v>0</v>
      </c>
      <c r="G259" s="2" t="s">
        <v>168</v>
      </c>
      <c r="H259" s="7">
        <v>526073.44999999995</v>
      </c>
      <c r="I259" s="7">
        <v>526073.44999999995</v>
      </c>
      <c r="J259" s="9" t="s">
        <v>697</v>
      </c>
      <c r="K259" s="18"/>
      <c r="L259" s="9" t="s">
        <v>712</v>
      </c>
      <c r="M259" s="53"/>
      <c r="N259" s="39"/>
      <c r="O259" s="40"/>
      <c r="P259" s="40"/>
      <c r="Q259" s="40"/>
      <c r="R259" s="58"/>
      <c r="S259" s="63" t="s">
        <v>917</v>
      </c>
      <c r="T259" s="61">
        <v>0</v>
      </c>
    </row>
    <row r="260" spans="1:20" ht="24.75" customHeight="1">
      <c r="A260" s="17">
        <v>576</v>
      </c>
      <c r="B260" s="1" t="s">
        <v>400</v>
      </c>
      <c r="C260" s="5" t="s">
        <v>133</v>
      </c>
      <c r="D260" s="32" t="s">
        <v>878</v>
      </c>
      <c r="E260" s="6">
        <v>1</v>
      </c>
      <c r="F260" s="6">
        <v>0</v>
      </c>
      <c r="G260" s="2" t="s">
        <v>163</v>
      </c>
      <c r="H260" s="7">
        <v>7194007.3699999992</v>
      </c>
      <c r="I260" s="7">
        <v>3695961.1399999997</v>
      </c>
      <c r="J260" s="9"/>
      <c r="K260" s="18"/>
      <c r="L260" s="9" t="s">
        <v>712</v>
      </c>
      <c r="M260" s="53"/>
      <c r="N260" s="39"/>
      <c r="O260" s="40"/>
      <c r="P260" s="40"/>
      <c r="Q260" s="40"/>
      <c r="R260" s="58"/>
      <c r="S260" s="63" t="s">
        <v>917</v>
      </c>
      <c r="T260" s="61">
        <v>0</v>
      </c>
    </row>
    <row r="261" spans="1:20" ht="24.75" customHeight="1">
      <c r="A261" s="17">
        <v>577</v>
      </c>
      <c r="B261" s="1" t="s">
        <v>401</v>
      </c>
      <c r="C261" s="5" t="s">
        <v>131</v>
      </c>
      <c r="D261" s="32" t="s">
        <v>879</v>
      </c>
      <c r="E261" s="6">
        <v>1</v>
      </c>
      <c r="F261" s="6">
        <v>0</v>
      </c>
      <c r="G261" s="2" t="s">
        <v>163</v>
      </c>
      <c r="H261" s="7">
        <v>905000</v>
      </c>
      <c r="I261" s="7">
        <v>0</v>
      </c>
      <c r="J261" s="9"/>
      <c r="K261" s="18"/>
      <c r="L261" s="9" t="s">
        <v>712</v>
      </c>
      <c r="M261" s="53"/>
      <c r="N261" s="39"/>
      <c r="O261" s="40"/>
      <c r="P261" s="40"/>
      <c r="Q261" s="40"/>
      <c r="R261" s="58"/>
      <c r="S261" s="63" t="s">
        <v>917</v>
      </c>
      <c r="T261" s="61">
        <v>0</v>
      </c>
    </row>
    <row r="262" spans="1:20" ht="24.75" customHeight="1">
      <c r="A262" s="17">
        <v>582</v>
      </c>
      <c r="B262" s="1" t="s">
        <v>402</v>
      </c>
      <c r="C262" s="5" t="s">
        <v>128</v>
      </c>
      <c r="D262" s="32" t="s">
        <v>858</v>
      </c>
      <c r="E262" s="6">
        <v>1</v>
      </c>
      <c r="F262" s="6">
        <v>0</v>
      </c>
      <c r="G262" s="2" t="s">
        <v>168</v>
      </c>
      <c r="H262" s="7">
        <v>246781.34999999998</v>
      </c>
      <c r="I262" s="7">
        <v>246781.34999999998</v>
      </c>
      <c r="J262" s="9"/>
      <c r="K262" s="18"/>
      <c r="L262" s="9" t="s">
        <v>712</v>
      </c>
      <c r="M262" s="53"/>
      <c r="N262" s="39"/>
      <c r="O262" s="40"/>
      <c r="P262" s="40"/>
      <c r="Q262" s="40"/>
      <c r="R262" s="58"/>
      <c r="S262" s="63" t="s">
        <v>917</v>
      </c>
      <c r="T262" s="61">
        <v>0</v>
      </c>
    </row>
    <row r="263" spans="1:20" ht="24.75" customHeight="1">
      <c r="A263" s="17">
        <v>583</v>
      </c>
      <c r="B263" s="1" t="s">
        <v>102</v>
      </c>
      <c r="C263" s="5" t="s">
        <v>101</v>
      </c>
      <c r="D263" s="32" t="s">
        <v>102</v>
      </c>
      <c r="E263" s="6">
        <v>1</v>
      </c>
      <c r="F263" s="6">
        <v>1</v>
      </c>
      <c r="G263" s="2" t="s">
        <v>168</v>
      </c>
      <c r="H263" s="7">
        <v>185854.0432702</v>
      </c>
      <c r="I263" s="7">
        <v>185854.0432702</v>
      </c>
      <c r="J263" s="9" t="s">
        <v>709</v>
      </c>
      <c r="K263" s="18"/>
      <c r="L263" s="9" t="s">
        <v>717</v>
      </c>
      <c r="M263" s="53"/>
      <c r="N263" s="39">
        <v>42268</v>
      </c>
      <c r="O263" s="40">
        <v>43270</v>
      </c>
      <c r="P263" s="40">
        <v>43270</v>
      </c>
      <c r="Q263" s="40">
        <v>43343</v>
      </c>
      <c r="R263" s="58"/>
      <c r="S263" s="61" t="s">
        <v>920</v>
      </c>
      <c r="T263" s="61">
        <v>0</v>
      </c>
    </row>
    <row r="264" spans="1:20" ht="24.75" customHeight="1">
      <c r="A264" s="17">
        <v>586</v>
      </c>
      <c r="B264" s="1" t="s">
        <v>403</v>
      </c>
      <c r="C264" s="5" t="s">
        <v>129</v>
      </c>
      <c r="D264" s="32" t="s">
        <v>900</v>
      </c>
      <c r="E264" s="6">
        <v>1</v>
      </c>
      <c r="F264" s="6">
        <v>1</v>
      </c>
      <c r="G264" s="2" t="s">
        <v>163</v>
      </c>
      <c r="H264" s="7">
        <v>48696.15</v>
      </c>
      <c r="I264" s="7">
        <v>38696.15</v>
      </c>
      <c r="J264" s="9"/>
      <c r="K264" s="89">
        <f>0.03*(H264-I264)</f>
        <v>300</v>
      </c>
      <c r="L264" s="9" t="s">
        <v>827</v>
      </c>
      <c r="M264" s="76">
        <v>0</v>
      </c>
      <c r="N264" s="39"/>
      <c r="O264" s="40"/>
      <c r="P264" s="40"/>
      <c r="Q264" s="40"/>
      <c r="R264" s="58"/>
      <c r="S264" s="64" t="s">
        <v>837</v>
      </c>
      <c r="T264" s="65">
        <f>+K264</f>
        <v>300</v>
      </c>
    </row>
    <row r="265" spans="1:20" ht="24.75" customHeight="1">
      <c r="A265" s="17">
        <v>589</v>
      </c>
      <c r="B265" s="1" t="s">
        <v>404</v>
      </c>
      <c r="C265" s="5" t="s">
        <v>126</v>
      </c>
      <c r="D265" s="32" t="s">
        <v>880</v>
      </c>
      <c r="E265" s="6">
        <v>1</v>
      </c>
      <c r="F265" s="6">
        <v>0</v>
      </c>
      <c r="G265" s="2" t="s">
        <v>163</v>
      </c>
      <c r="H265" s="7">
        <v>1088187.25</v>
      </c>
      <c r="I265" s="7">
        <v>884188.49</v>
      </c>
      <c r="J265" s="9"/>
      <c r="K265" s="18"/>
      <c r="L265" s="9" t="s">
        <v>712</v>
      </c>
      <c r="M265" s="53"/>
      <c r="N265" s="39"/>
      <c r="O265" s="40"/>
      <c r="P265" s="40"/>
      <c r="Q265" s="40"/>
      <c r="R265" s="58"/>
      <c r="S265" s="63" t="s">
        <v>917</v>
      </c>
      <c r="T265" s="61">
        <v>0</v>
      </c>
    </row>
    <row r="266" spans="1:20" ht="24.75" customHeight="1">
      <c r="A266" s="17">
        <v>590</v>
      </c>
      <c r="B266" s="1" t="s">
        <v>405</v>
      </c>
      <c r="C266" s="5" t="s">
        <v>129</v>
      </c>
      <c r="D266" s="32" t="s">
        <v>900</v>
      </c>
      <c r="E266" s="6">
        <v>1</v>
      </c>
      <c r="F266" s="6">
        <v>1</v>
      </c>
      <c r="G266" s="2" t="s">
        <v>163</v>
      </c>
      <c r="H266" s="7">
        <v>35584.43</v>
      </c>
      <c r="I266" s="7">
        <v>25584.43</v>
      </c>
      <c r="J266" s="9"/>
      <c r="K266" s="89">
        <f>0.03*(H266-I266)</f>
        <v>300</v>
      </c>
      <c r="L266" s="9" t="s">
        <v>800</v>
      </c>
      <c r="M266" s="76">
        <v>0</v>
      </c>
      <c r="N266" s="39"/>
      <c r="O266" s="40"/>
      <c r="P266" s="40"/>
      <c r="Q266" s="40"/>
      <c r="R266" s="58"/>
      <c r="S266" s="64" t="s">
        <v>837</v>
      </c>
      <c r="T266" s="65">
        <f>+K266</f>
        <v>300</v>
      </c>
    </row>
    <row r="267" spans="1:20" ht="24.75" customHeight="1">
      <c r="A267" s="17">
        <v>594</v>
      </c>
      <c r="B267" s="1" t="s">
        <v>406</v>
      </c>
      <c r="C267" s="5" t="s">
        <v>126</v>
      </c>
      <c r="D267" s="32" t="s">
        <v>880</v>
      </c>
      <c r="E267" s="6">
        <v>1</v>
      </c>
      <c r="F267" s="6">
        <v>0</v>
      </c>
      <c r="G267" s="2" t="s">
        <v>168</v>
      </c>
      <c r="H267" s="7">
        <v>83425.53</v>
      </c>
      <c r="I267" s="7">
        <v>83425.53</v>
      </c>
      <c r="J267" s="9"/>
      <c r="K267" s="18"/>
      <c r="L267" s="9" t="s">
        <v>712</v>
      </c>
      <c r="M267" s="53"/>
      <c r="N267" s="39"/>
      <c r="O267" s="40"/>
      <c r="P267" s="40"/>
      <c r="Q267" s="40"/>
      <c r="R267" s="58"/>
      <c r="S267" s="63" t="s">
        <v>917</v>
      </c>
      <c r="T267" s="61">
        <v>0</v>
      </c>
    </row>
    <row r="268" spans="1:20" ht="24.75" customHeight="1">
      <c r="A268" s="17">
        <v>595</v>
      </c>
      <c r="B268" s="1" t="s">
        <v>407</v>
      </c>
      <c r="C268" s="5" t="s">
        <v>126</v>
      </c>
      <c r="D268" s="32" t="s">
        <v>880</v>
      </c>
      <c r="E268" s="6">
        <v>1</v>
      </c>
      <c r="F268" s="6">
        <v>0</v>
      </c>
      <c r="G268" s="2" t="s">
        <v>168</v>
      </c>
      <c r="H268" s="7">
        <v>3325</v>
      </c>
      <c r="I268" s="7">
        <v>3325</v>
      </c>
      <c r="J268" s="9"/>
      <c r="K268" s="18"/>
      <c r="L268" s="9" t="s">
        <v>712</v>
      </c>
      <c r="M268" s="53"/>
      <c r="N268" s="39"/>
      <c r="O268" s="40"/>
      <c r="P268" s="40"/>
      <c r="Q268" s="40"/>
      <c r="R268" s="58"/>
      <c r="S268" s="63" t="s">
        <v>917</v>
      </c>
      <c r="T268" s="61">
        <v>0</v>
      </c>
    </row>
    <row r="269" spans="1:20" ht="24.75" customHeight="1">
      <c r="A269" s="17">
        <v>599</v>
      </c>
      <c r="B269" s="1" t="s">
        <v>408</v>
      </c>
      <c r="C269" s="5" t="s">
        <v>25</v>
      </c>
      <c r="D269" s="32" t="s">
        <v>863</v>
      </c>
      <c r="E269" s="6">
        <v>1</v>
      </c>
      <c r="F269" s="6">
        <v>0</v>
      </c>
      <c r="G269" s="2" t="s">
        <v>171</v>
      </c>
      <c r="H269" s="7">
        <v>437680.71</v>
      </c>
      <c r="I269" s="7">
        <v>6680.71</v>
      </c>
      <c r="J269" s="9"/>
      <c r="K269" s="18"/>
      <c r="L269" s="9" t="s">
        <v>712</v>
      </c>
      <c r="M269" s="53"/>
      <c r="N269" s="39"/>
      <c r="O269" s="40"/>
      <c r="P269" s="40"/>
      <c r="Q269" s="40"/>
      <c r="R269" s="58"/>
      <c r="S269" s="63" t="s">
        <v>917</v>
      </c>
      <c r="T269" s="61">
        <v>0</v>
      </c>
    </row>
    <row r="270" spans="1:20" ht="24.75" customHeight="1">
      <c r="A270" s="17">
        <v>600</v>
      </c>
      <c r="B270" s="1" t="s">
        <v>409</v>
      </c>
      <c r="C270" s="5" t="s">
        <v>35</v>
      </c>
      <c r="D270" s="32" t="s">
        <v>862</v>
      </c>
      <c r="E270" s="6">
        <v>1</v>
      </c>
      <c r="F270" s="6">
        <v>1</v>
      </c>
      <c r="G270" s="2" t="s">
        <v>171</v>
      </c>
      <c r="H270" s="7">
        <v>200083.47</v>
      </c>
      <c r="I270" s="7">
        <v>12083.47</v>
      </c>
      <c r="J270" s="9"/>
      <c r="K270" s="89">
        <f>0.03*(H270-I270)</f>
        <v>5640</v>
      </c>
      <c r="L270" s="9" t="s">
        <v>766</v>
      </c>
      <c r="M270" s="76">
        <v>5640</v>
      </c>
      <c r="N270" s="39"/>
      <c r="O270" s="40"/>
      <c r="P270" s="40"/>
      <c r="Q270" s="40"/>
      <c r="R270" s="58"/>
      <c r="S270" s="64" t="s">
        <v>925</v>
      </c>
      <c r="T270" s="65">
        <f>+K270</f>
        <v>5640</v>
      </c>
    </row>
    <row r="271" spans="1:20" ht="24.75" customHeight="1">
      <c r="A271" s="17">
        <v>601</v>
      </c>
      <c r="B271" s="1" t="s">
        <v>410</v>
      </c>
      <c r="C271" s="5" t="s">
        <v>21</v>
      </c>
      <c r="D271" s="32" t="s">
        <v>861</v>
      </c>
      <c r="E271" s="6">
        <v>1</v>
      </c>
      <c r="F271" s="6">
        <v>0</v>
      </c>
      <c r="G271" s="2" t="s">
        <v>169</v>
      </c>
      <c r="H271" s="7">
        <v>213334.20999999996</v>
      </c>
      <c r="I271" s="7">
        <v>205334.20999999996</v>
      </c>
      <c r="J271" s="9"/>
      <c r="K271" s="18"/>
      <c r="L271" s="9" t="s">
        <v>712</v>
      </c>
      <c r="M271" s="53"/>
      <c r="N271" s="39"/>
      <c r="O271" s="40"/>
      <c r="P271" s="40"/>
      <c r="Q271" s="40"/>
      <c r="R271" s="58"/>
      <c r="S271" s="63" t="s">
        <v>917</v>
      </c>
      <c r="T271" s="61">
        <v>0</v>
      </c>
    </row>
    <row r="272" spans="1:20" ht="24.75" customHeight="1">
      <c r="A272" s="17">
        <v>603</v>
      </c>
      <c r="B272" s="1" t="s">
        <v>411</v>
      </c>
      <c r="C272" s="5" t="s">
        <v>21</v>
      </c>
      <c r="D272" s="32" t="s">
        <v>861</v>
      </c>
      <c r="E272" s="6">
        <v>1</v>
      </c>
      <c r="F272" s="6">
        <v>0</v>
      </c>
      <c r="G272" s="2" t="s">
        <v>171</v>
      </c>
      <c r="H272" s="7">
        <v>441642.99</v>
      </c>
      <c r="I272" s="7">
        <v>10642.99</v>
      </c>
      <c r="J272" s="9"/>
      <c r="K272" s="18"/>
      <c r="L272" s="9" t="s">
        <v>712</v>
      </c>
      <c r="M272" s="53"/>
      <c r="N272" s="39"/>
      <c r="O272" s="40"/>
      <c r="P272" s="40"/>
      <c r="Q272" s="40"/>
      <c r="R272" s="58"/>
      <c r="S272" s="63" t="s">
        <v>917</v>
      </c>
      <c r="T272" s="61">
        <v>0</v>
      </c>
    </row>
    <row r="273" spans="1:20" ht="24.75" customHeight="1">
      <c r="A273" s="17">
        <v>604</v>
      </c>
      <c r="B273" s="1" t="s">
        <v>412</v>
      </c>
      <c r="C273" s="5" t="s">
        <v>127</v>
      </c>
      <c r="D273" s="32" t="s">
        <v>865</v>
      </c>
      <c r="E273" s="6">
        <v>1</v>
      </c>
      <c r="F273" s="6">
        <v>0</v>
      </c>
      <c r="G273" s="2" t="s">
        <v>171</v>
      </c>
      <c r="H273" s="7">
        <v>209278.05</v>
      </c>
      <c r="I273" s="7">
        <v>59278.05</v>
      </c>
      <c r="J273" s="9"/>
      <c r="K273" s="18"/>
      <c r="L273" s="9" t="s">
        <v>712</v>
      </c>
      <c r="M273" s="53"/>
      <c r="N273" s="39"/>
      <c r="O273" s="40"/>
      <c r="P273" s="40"/>
      <c r="Q273" s="40"/>
      <c r="R273" s="58"/>
      <c r="S273" s="63" t="s">
        <v>917</v>
      </c>
      <c r="T273" s="61">
        <v>0</v>
      </c>
    </row>
    <row r="274" spans="1:20" ht="24.75" customHeight="1">
      <c r="A274" s="17">
        <v>606</v>
      </c>
      <c r="B274" s="1" t="s">
        <v>78</v>
      </c>
      <c r="C274" s="5" t="s">
        <v>77</v>
      </c>
      <c r="D274" s="32" t="s">
        <v>78</v>
      </c>
      <c r="E274" s="6">
        <v>1</v>
      </c>
      <c r="F274" s="6">
        <v>1</v>
      </c>
      <c r="G274" s="2" t="s">
        <v>163</v>
      </c>
      <c r="H274" s="7">
        <v>134408.29999999999</v>
      </c>
      <c r="I274" s="7">
        <v>83978.48</v>
      </c>
      <c r="J274" s="9"/>
      <c r="K274" s="19">
        <f>0.03*(H274-I274)</f>
        <v>1512.8945999999996</v>
      </c>
      <c r="L274" s="9" t="s">
        <v>765</v>
      </c>
      <c r="M274" s="76">
        <v>0</v>
      </c>
      <c r="N274" s="39">
        <v>44825</v>
      </c>
      <c r="O274" s="40">
        <v>44907</v>
      </c>
      <c r="P274" s="40"/>
      <c r="Q274" s="40"/>
      <c r="R274" s="58"/>
      <c r="S274" s="61" t="s">
        <v>920</v>
      </c>
      <c r="T274" s="61">
        <v>0</v>
      </c>
    </row>
    <row r="275" spans="1:20" ht="24.75" customHeight="1">
      <c r="A275" s="17">
        <v>607</v>
      </c>
      <c r="B275" s="1" t="s">
        <v>104</v>
      </c>
      <c r="C275" s="5" t="s">
        <v>103</v>
      </c>
      <c r="D275" s="32" t="s">
        <v>104</v>
      </c>
      <c r="E275" s="6">
        <v>1</v>
      </c>
      <c r="F275" s="6">
        <v>1</v>
      </c>
      <c r="G275" s="2" t="s">
        <v>168</v>
      </c>
      <c r="H275" s="7">
        <v>216878.56999999995</v>
      </c>
      <c r="I275" s="7">
        <v>211378.56999999995</v>
      </c>
      <c r="J275" s="9" t="s">
        <v>709</v>
      </c>
      <c r="K275" s="18"/>
      <c r="L275" s="9" t="s">
        <v>721</v>
      </c>
      <c r="M275" s="53"/>
      <c r="N275" s="39">
        <v>44043</v>
      </c>
      <c r="O275" s="40">
        <v>44258</v>
      </c>
      <c r="P275" s="40">
        <v>44825</v>
      </c>
      <c r="Q275" s="40">
        <v>45147</v>
      </c>
      <c r="R275" s="58"/>
      <c r="S275" s="61" t="s">
        <v>920</v>
      </c>
      <c r="T275" s="61">
        <v>0</v>
      </c>
    </row>
    <row r="276" spans="1:20" ht="24.75" customHeight="1">
      <c r="A276" s="17">
        <v>611</v>
      </c>
      <c r="B276" s="1" t="s">
        <v>413</v>
      </c>
      <c r="C276" s="5" t="s">
        <v>44</v>
      </c>
      <c r="D276" s="32" t="s">
        <v>855</v>
      </c>
      <c r="E276" s="6">
        <v>1</v>
      </c>
      <c r="F276" s="6">
        <v>0</v>
      </c>
      <c r="G276" s="2" t="s">
        <v>163</v>
      </c>
      <c r="H276" s="7">
        <v>233606.76</v>
      </c>
      <c r="I276" s="7">
        <v>33606.759999999995</v>
      </c>
      <c r="J276" s="9"/>
      <c r="K276" s="18"/>
      <c r="L276" s="9" t="s">
        <v>712</v>
      </c>
      <c r="M276" s="53"/>
      <c r="N276" s="39"/>
      <c r="O276" s="40"/>
      <c r="P276" s="40"/>
      <c r="Q276" s="40"/>
      <c r="R276" s="58"/>
      <c r="S276" s="63" t="s">
        <v>917</v>
      </c>
      <c r="T276" s="61">
        <v>0</v>
      </c>
    </row>
    <row r="277" spans="1:20" ht="24.75" customHeight="1">
      <c r="A277" s="17">
        <v>612</v>
      </c>
      <c r="B277" s="1" t="s">
        <v>56</v>
      </c>
      <c r="C277" s="5" t="s">
        <v>55</v>
      </c>
      <c r="D277" s="32" t="s">
        <v>56</v>
      </c>
      <c r="E277" s="6">
        <v>1</v>
      </c>
      <c r="F277" s="6">
        <v>1</v>
      </c>
      <c r="G277" s="2" t="s">
        <v>168</v>
      </c>
      <c r="H277" s="7">
        <v>48744.100000000006</v>
      </c>
      <c r="I277" s="7">
        <v>48744.100000000006</v>
      </c>
      <c r="J277" s="9" t="s">
        <v>695</v>
      </c>
      <c r="K277" s="18"/>
      <c r="L277" s="9" t="s">
        <v>731</v>
      </c>
      <c r="M277" s="53"/>
      <c r="N277" s="39">
        <v>44018</v>
      </c>
      <c r="O277" s="40">
        <v>44690</v>
      </c>
      <c r="P277" s="40">
        <v>44690</v>
      </c>
      <c r="Q277" s="40">
        <v>44729</v>
      </c>
      <c r="R277" s="58"/>
      <c r="S277" s="61" t="s">
        <v>921</v>
      </c>
      <c r="T277" s="61">
        <v>0</v>
      </c>
    </row>
    <row r="278" spans="1:20" ht="24.75" customHeight="1">
      <c r="A278" s="17">
        <v>614</v>
      </c>
      <c r="B278" s="1" t="s">
        <v>414</v>
      </c>
      <c r="C278" s="5" t="s">
        <v>150</v>
      </c>
      <c r="D278" s="32" t="s">
        <v>857</v>
      </c>
      <c r="E278" s="6">
        <v>1</v>
      </c>
      <c r="F278" s="6">
        <v>0</v>
      </c>
      <c r="G278" s="2" t="s">
        <v>163</v>
      </c>
      <c r="H278" s="7">
        <v>1437224.28</v>
      </c>
      <c r="I278" s="7">
        <v>1062224.28</v>
      </c>
      <c r="J278" s="9"/>
      <c r="K278" s="18"/>
      <c r="L278" s="9" t="s">
        <v>712</v>
      </c>
      <c r="M278" s="53"/>
      <c r="N278" s="39"/>
      <c r="O278" s="40"/>
      <c r="P278" s="40"/>
      <c r="Q278" s="40"/>
      <c r="R278" s="58"/>
      <c r="S278" s="63" t="s">
        <v>917</v>
      </c>
      <c r="T278" s="61">
        <v>0</v>
      </c>
    </row>
    <row r="279" spans="1:20" ht="24.75" customHeight="1">
      <c r="A279" s="17">
        <v>615</v>
      </c>
      <c r="B279" s="1" t="s">
        <v>415</v>
      </c>
      <c r="C279" s="5" t="s">
        <v>32</v>
      </c>
      <c r="D279" s="32" t="s">
        <v>904</v>
      </c>
      <c r="E279" s="6">
        <v>1</v>
      </c>
      <c r="F279" s="6">
        <v>0</v>
      </c>
      <c r="G279" s="2" t="s">
        <v>168</v>
      </c>
      <c r="H279" s="7">
        <v>92638.91</v>
      </c>
      <c r="I279" s="7">
        <v>92638.91</v>
      </c>
      <c r="J279" s="9" t="s">
        <v>704</v>
      </c>
      <c r="K279" s="18"/>
      <c r="L279" s="9" t="s">
        <v>717</v>
      </c>
      <c r="M279" s="53"/>
      <c r="N279" s="39">
        <v>42971</v>
      </c>
      <c r="O279" s="40">
        <v>43594</v>
      </c>
      <c r="P279" s="40">
        <v>43594</v>
      </c>
      <c r="Q279" s="40">
        <v>43833</v>
      </c>
      <c r="R279" s="58"/>
      <c r="S279" s="63" t="s">
        <v>917</v>
      </c>
      <c r="T279" s="61">
        <v>0</v>
      </c>
    </row>
    <row r="280" spans="1:20" ht="24.75" customHeight="1">
      <c r="A280" s="20">
        <v>616</v>
      </c>
      <c r="B280" s="2" t="s">
        <v>416</v>
      </c>
      <c r="C280" s="5" t="s">
        <v>21</v>
      </c>
      <c r="D280" s="32" t="s">
        <v>861</v>
      </c>
      <c r="E280" s="6">
        <v>1</v>
      </c>
      <c r="F280" s="6">
        <v>0</v>
      </c>
      <c r="G280" s="2" t="s">
        <v>168</v>
      </c>
      <c r="H280" s="7">
        <v>114292.04000000001</v>
      </c>
      <c r="I280" s="7">
        <v>114292.04000000001</v>
      </c>
      <c r="J280" s="9"/>
      <c r="K280" s="18"/>
      <c r="L280" s="9" t="s">
        <v>712</v>
      </c>
      <c r="M280" s="53"/>
      <c r="N280" s="39"/>
      <c r="O280" s="40"/>
      <c r="P280" s="40"/>
      <c r="Q280" s="40"/>
      <c r="R280" s="58"/>
      <c r="S280" s="63" t="s">
        <v>917</v>
      </c>
      <c r="T280" s="61">
        <v>0</v>
      </c>
    </row>
    <row r="281" spans="1:20" ht="24.75" customHeight="1">
      <c r="A281" s="17">
        <v>617</v>
      </c>
      <c r="B281" s="1" t="s">
        <v>417</v>
      </c>
      <c r="C281" s="5" t="s">
        <v>42</v>
      </c>
      <c r="D281" s="32" t="s">
        <v>856</v>
      </c>
      <c r="E281" s="6">
        <v>1</v>
      </c>
      <c r="F281" s="6">
        <v>0</v>
      </c>
      <c r="G281" s="2" t="s">
        <v>168</v>
      </c>
      <c r="H281" s="7">
        <v>225462.27000000002</v>
      </c>
      <c r="I281" s="7">
        <v>225462.27000000002</v>
      </c>
      <c r="J281" s="9"/>
      <c r="K281" s="18"/>
      <c r="L281" s="9" t="s">
        <v>712</v>
      </c>
      <c r="M281" s="53"/>
      <c r="N281" s="39"/>
      <c r="O281" s="40"/>
      <c r="P281" s="40"/>
      <c r="Q281" s="40"/>
      <c r="R281" s="58"/>
      <c r="S281" s="63" t="s">
        <v>917</v>
      </c>
      <c r="T281" s="61">
        <v>0</v>
      </c>
    </row>
    <row r="282" spans="1:20" ht="24.75" customHeight="1">
      <c r="A282" s="17">
        <v>618</v>
      </c>
      <c r="B282" s="1" t="s">
        <v>418</v>
      </c>
      <c r="C282" s="5" t="s">
        <v>21</v>
      </c>
      <c r="D282" s="32" t="s">
        <v>861</v>
      </c>
      <c r="E282" s="6">
        <v>1</v>
      </c>
      <c r="F282" s="6">
        <v>0</v>
      </c>
      <c r="G282" s="2" t="s">
        <v>168</v>
      </c>
      <c r="H282" s="7">
        <v>27590.98</v>
      </c>
      <c r="I282" s="7">
        <v>27590.98</v>
      </c>
      <c r="J282" s="9"/>
      <c r="K282" s="18"/>
      <c r="L282" s="9" t="s">
        <v>712</v>
      </c>
      <c r="M282" s="53"/>
      <c r="N282" s="39"/>
      <c r="O282" s="40"/>
      <c r="P282" s="40"/>
      <c r="Q282" s="40"/>
      <c r="R282" s="58"/>
      <c r="S282" s="63" t="s">
        <v>917</v>
      </c>
      <c r="T282" s="61">
        <v>0</v>
      </c>
    </row>
    <row r="283" spans="1:20" ht="24.75" customHeight="1">
      <c r="A283" s="17">
        <v>619</v>
      </c>
      <c r="B283" s="1" t="s">
        <v>285</v>
      </c>
      <c r="C283" s="5" t="s">
        <v>38</v>
      </c>
      <c r="D283" s="32" t="s">
        <v>893</v>
      </c>
      <c r="E283" s="6">
        <v>1</v>
      </c>
      <c r="F283" s="6">
        <v>0</v>
      </c>
      <c r="G283" s="2" t="s">
        <v>163</v>
      </c>
      <c r="H283" s="7">
        <v>47114.68</v>
      </c>
      <c r="I283" s="7">
        <v>17114.68</v>
      </c>
      <c r="J283" s="9"/>
      <c r="K283" s="18"/>
      <c r="L283" s="9" t="s">
        <v>712</v>
      </c>
      <c r="M283" s="53"/>
      <c r="N283" s="39"/>
      <c r="O283" s="40"/>
      <c r="P283" s="40"/>
      <c r="Q283" s="40"/>
      <c r="R283" s="58"/>
      <c r="S283" s="63" t="s">
        <v>917</v>
      </c>
      <c r="T283" s="61">
        <v>0</v>
      </c>
    </row>
    <row r="284" spans="1:20" ht="24.75" customHeight="1">
      <c r="A284" s="17">
        <v>620</v>
      </c>
      <c r="B284" s="1" t="s">
        <v>419</v>
      </c>
      <c r="C284" s="5" t="s">
        <v>117</v>
      </c>
      <c r="D284" s="32" t="s">
        <v>888</v>
      </c>
      <c r="E284" s="6">
        <v>1</v>
      </c>
      <c r="F284" s="6">
        <v>0</v>
      </c>
      <c r="G284" s="2" t="s">
        <v>171</v>
      </c>
      <c r="H284" s="7">
        <v>166046.85</v>
      </c>
      <c r="I284" s="7">
        <v>8046.85</v>
      </c>
      <c r="J284" s="9"/>
      <c r="K284" s="18"/>
      <c r="L284" s="9" t="s">
        <v>712</v>
      </c>
      <c r="M284" s="53"/>
      <c r="N284" s="39"/>
      <c r="O284" s="40"/>
      <c r="P284" s="40"/>
      <c r="Q284" s="40"/>
      <c r="R284" s="58"/>
      <c r="S284" s="63" t="s">
        <v>917</v>
      </c>
      <c r="T284" s="61">
        <v>0</v>
      </c>
    </row>
    <row r="285" spans="1:20" ht="24.75" customHeight="1">
      <c r="A285" s="17">
        <v>621</v>
      </c>
      <c r="B285" s="1" t="s">
        <v>420</v>
      </c>
      <c r="C285" s="5" t="s">
        <v>117</v>
      </c>
      <c r="D285" s="32" t="s">
        <v>888</v>
      </c>
      <c r="E285" s="6">
        <v>1</v>
      </c>
      <c r="F285" s="6">
        <v>0</v>
      </c>
      <c r="G285" s="2" t="s">
        <v>171</v>
      </c>
      <c r="H285" s="7">
        <v>118026.67</v>
      </c>
      <c r="I285" s="7">
        <v>5026.67</v>
      </c>
      <c r="J285" s="9"/>
      <c r="K285" s="18"/>
      <c r="L285" s="9" t="s">
        <v>712</v>
      </c>
      <c r="M285" s="53"/>
      <c r="N285" s="39"/>
      <c r="O285" s="40"/>
      <c r="P285" s="40"/>
      <c r="Q285" s="40"/>
      <c r="R285" s="58"/>
      <c r="S285" s="63" t="s">
        <v>917</v>
      </c>
      <c r="T285" s="61">
        <v>0</v>
      </c>
    </row>
    <row r="286" spans="1:20" ht="24.75" customHeight="1">
      <c r="A286" s="17">
        <v>622</v>
      </c>
      <c r="B286" s="1" t="s">
        <v>421</v>
      </c>
      <c r="C286" s="5" t="s">
        <v>117</v>
      </c>
      <c r="D286" s="32" t="s">
        <v>888</v>
      </c>
      <c r="E286" s="6">
        <v>1</v>
      </c>
      <c r="F286" s="6">
        <v>0</v>
      </c>
      <c r="G286" s="2" t="s">
        <v>171</v>
      </c>
      <c r="H286" s="7">
        <v>647683.38</v>
      </c>
      <c r="I286" s="7">
        <v>9683.380000000001</v>
      </c>
      <c r="J286" s="9"/>
      <c r="K286" s="18"/>
      <c r="L286" s="9" t="s">
        <v>712</v>
      </c>
      <c r="M286" s="53"/>
      <c r="N286" s="39"/>
      <c r="O286" s="40"/>
      <c r="P286" s="40"/>
      <c r="Q286" s="40"/>
      <c r="R286" s="58"/>
      <c r="S286" s="63" t="s">
        <v>917</v>
      </c>
      <c r="T286" s="61">
        <v>0</v>
      </c>
    </row>
    <row r="287" spans="1:20" ht="24.75" customHeight="1">
      <c r="A287" s="17">
        <v>623</v>
      </c>
      <c r="B287" s="1" t="s">
        <v>422</v>
      </c>
      <c r="C287" s="5" t="s">
        <v>117</v>
      </c>
      <c r="D287" s="32" t="s">
        <v>888</v>
      </c>
      <c r="E287" s="6">
        <v>1</v>
      </c>
      <c r="F287" s="6">
        <v>0</v>
      </c>
      <c r="G287" s="2" t="s">
        <v>171</v>
      </c>
      <c r="H287" s="7">
        <v>686678.33</v>
      </c>
      <c r="I287" s="7">
        <v>10678.33</v>
      </c>
      <c r="J287" s="9"/>
      <c r="K287" s="18"/>
      <c r="L287" s="9" t="s">
        <v>712</v>
      </c>
      <c r="M287" s="53"/>
      <c r="N287" s="39"/>
      <c r="O287" s="40"/>
      <c r="P287" s="40"/>
      <c r="Q287" s="40"/>
      <c r="R287" s="58"/>
      <c r="S287" s="63" t="s">
        <v>917</v>
      </c>
      <c r="T287" s="61">
        <v>0</v>
      </c>
    </row>
    <row r="288" spans="1:20" ht="24.75" customHeight="1">
      <c r="A288" s="17">
        <v>624</v>
      </c>
      <c r="B288" s="1" t="s">
        <v>423</v>
      </c>
      <c r="C288" s="5" t="s">
        <v>117</v>
      </c>
      <c r="D288" s="32" t="s">
        <v>888</v>
      </c>
      <c r="E288" s="6">
        <v>1</v>
      </c>
      <c r="F288" s="6">
        <v>0</v>
      </c>
      <c r="G288" s="2" t="s">
        <v>171</v>
      </c>
      <c r="H288" s="7">
        <v>71880.34</v>
      </c>
      <c r="I288" s="7">
        <v>6880.34</v>
      </c>
      <c r="J288" s="9"/>
      <c r="K288" s="18"/>
      <c r="L288" s="9" t="s">
        <v>712</v>
      </c>
      <c r="M288" s="53"/>
      <c r="N288" s="39"/>
      <c r="O288" s="40"/>
      <c r="P288" s="40"/>
      <c r="Q288" s="40"/>
      <c r="R288" s="58"/>
      <c r="S288" s="63" t="s">
        <v>917</v>
      </c>
      <c r="T288" s="61">
        <v>0</v>
      </c>
    </row>
    <row r="289" spans="1:20" ht="24.75" customHeight="1">
      <c r="A289" s="17">
        <v>625</v>
      </c>
      <c r="B289" s="1" t="s">
        <v>424</v>
      </c>
      <c r="C289" s="5" t="s">
        <v>0</v>
      </c>
      <c r="D289" s="32" t="s">
        <v>867</v>
      </c>
      <c r="E289" s="6">
        <v>1</v>
      </c>
      <c r="F289" s="6">
        <v>0</v>
      </c>
      <c r="G289" s="2" t="s">
        <v>171</v>
      </c>
      <c r="H289" s="7">
        <v>60451.99</v>
      </c>
      <c r="I289" s="7">
        <v>4451.99</v>
      </c>
      <c r="J289" s="9"/>
      <c r="K289" s="18"/>
      <c r="L289" s="9" t="s">
        <v>712</v>
      </c>
      <c r="M289" s="53"/>
      <c r="N289" s="39"/>
      <c r="O289" s="40"/>
      <c r="P289" s="40"/>
      <c r="Q289" s="40"/>
      <c r="R289" s="58"/>
      <c r="S289" s="63" t="s">
        <v>917</v>
      </c>
      <c r="T289" s="61">
        <v>0</v>
      </c>
    </row>
    <row r="290" spans="1:20" ht="24.75" customHeight="1">
      <c r="A290" s="17">
        <v>627</v>
      </c>
      <c r="B290" s="1" t="s">
        <v>425</v>
      </c>
      <c r="C290" s="5" t="s">
        <v>134</v>
      </c>
      <c r="D290" s="32" t="s">
        <v>864</v>
      </c>
      <c r="E290" s="6">
        <v>1</v>
      </c>
      <c r="F290" s="6">
        <v>0</v>
      </c>
      <c r="G290" s="2" t="s">
        <v>165</v>
      </c>
      <c r="H290" s="7">
        <v>23000</v>
      </c>
      <c r="I290" s="7">
        <v>0</v>
      </c>
      <c r="J290" s="9"/>
      <c r="K290" s="18"/>
      <c r="L290" s="9" t="s">
        <v>712</v>
      </c>
      <c r="M290" s="53"/>
      <c r="N290" s="39"/>
      <c r="O290" s="40"/>
      <c r="P290" s="40"/>
      <c r="Q290" s="40"/>
      <c r="R290" s="58"/>
      <c r="S290" s="63" t="s">
        <v>917</v>
      </c>
      <c r="T290" s="61">
        <v>0</v>
      </c>
    </row>
    <row r="291" spans="1:20" ht="24.75" customHeight="1">
      <c r="A291" s="17">
        <v>628</v>
      </c>
      <c r="B291" s="1" t="s">
        <v>426</v>
      </c>
      <c r="C291" s="5" t="s">
        <v>117</v>
      </c>
      <c r="D291" s="32" t="s">
        <v>888</v>
      </c>
      <c r="E291" s="6">
        <v>1</v>
      </c>
      <c r="F291" s="6">
        <v>0</v>
      </c>
      <c r="G291" s="2" t="s">
        <v>163</v>
      </c>
      <c r="H291" s="7">
        <v>659042.31999999995</v>
      </c>
      <c r="I291" s="7">
        <v>557015.11</v>
      </c>
      <c r="J291" s="9" t="s">
        <v>695</v>
      </c>
      <c r="K291" s="18"/>
      <c r="L291" s="9" t="s">
        <v>712</v>
      </c>
      <c r="M291" s="53"/>
      <c r="N291" s="39"/>
      <c r="O291" s="40"/>
      <c r="P291" s="40"/>
      <c r="Q291" s="40"/>
      <c r="R291" s="58"/>
      <c r="S291" s="63" t="s">
        <v>917</v>
      </c>
      <c r="T291" s="61">
        <v>0</v>
      </c>
    </row>
    <row r="292" spans="1:20" ht="24.75" customHeight="1">
      <c r="A292" s="17">
        <v>629</v>
      </c>
      <c r="B292" s="1" t="s">
        <v>427</v>
      </c>
      <c r="C292" s="5" t="s">
        <v>134</v>
      </c>
      <c r="D292" s="32" t="s">
        <v>864</v>
      </c>
      <c r="E292" s="6">
        <v>1</v>
      </c>
      <c r="F292" s="6">
        <v>0</v>
      </c>
      <c r="G292" s="2" t="s">
        <v>165</v>
      </c>
      <c r="H292" s="7">
        <v>15000</v>
      </c>
      <c r="I292" s="7">
        <v>0</v>
      </c>
      <c r="J292" s="9"/>
      <c r="K292" s="18"/>
      <c r="L292" s="9" t="s">
        <v>712</v>
      </c>
      <c r="M292" s="53"/>
      <c r="N292" s="39"/>
      <c r="O292" s="40"/>
      <c r="P292" s="40"/>
      <c r="Q292" s="40"/>
      <c r="R292" s="58"/>
      <c r="S292" s="63" t="s">
        <v>917</v>
      </c>
      <c r="T292" s="61">
        <v>0</v>
      </c>
    </row>
    <row r="293" spans="1:20" ht="24.75" customHeight="1">
      <c r="A293" s="17">
        <v>631</v>
      </c>
      <c r="B293" s="1" t="s">
        <v>428</v>
      </c>
      <c r="C293" s="5" t="s">
        <v>134</v>
      </c>
      <c r="D293" s="32" t="s">
        <v>864</v>
      </c>
      <c r="E293" s="6">
        <v>1</v>
      </c>
      <c r="F293" s="6">
        <v>0</v>
      </c>
      <c r="G293" s="2" t="s">
        <v>176</v>
      </c>
      <c r="H293" s="7">
        <v>0</v>
      </c>
      <c r="I293" s="7">
        <v>0</v>
      </c>
      <c r="J293" s="9"/>
      <c r="K293" s="18"/>
      <c r="L293" s="9" t="s">
        <v>712</v>
      </c>
      <c r="M293" s="53"/>
      <c r="N293" s="39"/>
      <c r="O293" s="40"/>
      <c r="P293" s="40"/>
      <c r="Q293" s="40"/>
      <c r="R293" s="58"/>
      <c r="S293" s="63" t="s">
        <v>917</v>
      </c>
      <c r="T293" s="61">
        <v>0</v>
      </c>
    </row>
    <row r="294" spans="1:20" ht="24.75" customHeight="1">
      <c r="A294" s="17">
        <v>632</v>
      </c>
      <c r="B294" s="1" t="s">
        <v>429</v>
      </c>
      <c r="C294" s="5" t="s">
        <v>134</v>
      </c>
      <c r="D294" s="32" t="s">
        <v>864</v>
      </c>
      <c r="E294" s="6">
        <v>1</v>
      </c>
      <c r="F294" s="6">
        <v>0</v>
      </c>
      <c r="G294" s="2" t="s">
        <v>171</v>
      </c>
      <c r="H294" s="7">
        <v>565070</v>
      </c>
      <c r="I294" s="7">
        <v>2070</v>
      </c>
      <c r="J294" s="9"/>
      <c r="K294" s="18"/>
      <c r="L294" s="9" t="s">
        <v>712</v>
      </c>
      <c r="M294" s="53"/>
      <c r="N294" s="39"/>
      <c r="O294" s="40"/>
      <c r="P294" s="40"/>
      <c r="Q294" s="40"/>
      <c r="R294" s="58"/>
      <c r="S294" s="63" t="s">
        <v>917</v>
      </c>
      <c r="T294" s="61">
        <v>0</v>
      </c>
    </row>
    <row r="295" spans="1:20" ht="24.75" customHeight="1">
      <c r="A295" s="17">
        <v>634</v>
      </c>
      <c r="B295" s="1" t="s">
        <v>430</v>
      </c>
      <c r="C295" s="5" t="s">
        <v>117</v>
      </c>
      <c r="D295" s="32" t="s">
        <v>888</v>
      </c>
      <c r="E295" s="6">
        <v>1</v>
      </c>
      <c r="F295" s="6">
        <v>0</v>
      </c>
      <c r="G295" s="2" t="s">
        <v>168</v>
      </c>
      <c r="H295" s="7">
        <v>24540.579999999998</v>
      </c>
      <c r="I295" s="7">
        <v>24540.579999999998</v>
      </c>
      <c r="J295" s="9" t="s">
        <v>695</v>
      </c>
      <c r="K295" s="18"/>
      <c r="L295" s="9" t="s">
        <v>712</v>
      </c>
      <c r="M295" s="53"/>
      <c r="N295" s="39"/>
      <c r="O295" s="40"/>
      <c r="P295" s="40"/>
      <c r="Q295" s="40"/>
      <c r="R295" s="58"/>
      <c r="S295" s="63" t="s">
        <v>917</v>
      </c>
      <c r="T295" s="61">
        <v>0</v>
      </c>
    </row>
    <row r="296" spans="1:20" ht="24.75" customHeight="1">
      <c r="A296" s="17">
        <v>635</v>
      </c>
      <c r="B296" s="1" t="s">
        <v>431</v>
      </c>
      <c r="C296" s="5" t="s">
        <v>117</v>
      </c>
      <c r="D296" s="32" t="s">
        <v>888</v>
      </c>
      <c r="E296" s="6">
        <v>1</v>
      </c>
      <c r="F296" s="6">
        <v>0</v>
      </c>
      <c r="G296" s="2" t="s">
        <v>171</v>
      </c>
      <c r="H296" s="7">
        <v>680700.87</v>
      </c>
      <c r="I296" s="7">
        <v>4700.87</v>
      </c>
      <c r="J296" s="9"/>
      <c r="K296" s="18"/>
      <c r="L296" s="9" t="s">
        <v>712</v>
      </c>
      <c r="M296" s="53"/>
      <c r="N296" s="39"/>
      <c r="O296" s="40"/>
      <c r="P296" s="40"/>
      <c r="Q296" s="40"/>
      <c r="R296" s="58"/>
      <c r="S296" s="63" t="s">
        <v>917</v>
      </c>
      <c r="T296" s="61">
        <v>0</v>
      </c>
    </row>
    <row r="297" spans="1:20" ht="24.75" customHeight="1">
      <c r="A297" s="17">
        <v>636</v>
      </c>
      <c r="B297" s="1" t="s">
        <v>432</v>
      </c>
      <c r="C297" s="5" t="s">
        <v>134</v>
      </c>
      <c r="D297" s="32" t="s">
        <v>864</v>
      </c>
      <c r="E297" s="6">
        <v>1</v>
      </c>
      <c r="F297" s="6">
        <v>0</v>
      </c>
      <c r="G297" s="2" t="s">
        <v>165</v>
      </c>
      <c r="H297" s="7">
        <v>26000</v>
      </c>
      <c r="I297" s="7">
        <v>0</v>
      </c>
      <c r="J297" s="9"/>
      <c r="K297" s="18"/>
      <c r="L297" s="9" t="s">
        <v>712</v>
      </c>
      <c r="M297" s="53"/>
      <c r="N297" s="39"/>
      <c r="O297" s="40"/>
      <c r="P297" s="40"/>
      <c r="Q297" s="40"/>
      <c r="R297" s="58"/>
      <c r="S297" s="63" t="s">
        <v>917</v>
      </c>
      <c r="T297" s="61">
        <v>0</v>
      </c>
    </row>
    <row r="298" spans="1:20" ht="24.75" customHeight="1">
      <c r="A298" s="17">
        <v>638</v>
      </c>
      <c r="B298" s="1" t="s">
        <v>433</v>
      </c>
      <c r="C298" s="5" t="s">
        <v>117</v>
      </c>
      <c r="D298" s="32" t="s">
        <v>888</v>
      </c>
      <c r="E298" s="6">
        <v>1</v>
      </c>
      <c r="F298" s="6">
        <v>0</v>
      </c>
      <c r="G298" s="2" t="s">
        <v>171</v>
      </c>
      <c r="H298" s="7">
        <v>120238.61</v>
      </c>
      <c r="I298" s="7">
        <v>7238.61</v>
      </c>
      <c r="J298" s="9"/>
      <c r="K298" s="18"/>
      <c r="L298" s="9" t="s">
        <v>712</v>
      </c>
      <c r="M298" s="53"/>
      <c r="N298" s="39"/>
      <c r="O298" s="40"/>
      <c r="P298" s="40"/>
      <c r="Q298" s="40"/>
      <c r="R298" s="58"/>
      <c r="S298" s="63" t="s">
        <v>917</v>
      </c>
      <c r="T298" s="61">
        <v>0</v>
      </c>
    </row>
    <row r="299" spans="1:20" ht="24.75" customHeight="1">
      <c r="A299" s="17">
        <v>639</v>
      </c>
      <c r="B299" s="1" t="s">
        <v>434</v>
      </c>
      <c r="C299" s="5" t="s">
        <v>115</v>
      </c>
      <c r="D299" s="32" t="s">
        <v>884</v>
      </c>
      <c r="E299" s="6">
        <v>1</v>
      </c>
      <c r="F299" s="6">
        <v>0</v>
      </c>
      <c r="G299" s="2" t="s">
        <v>168</v>
      </c>
      <c r="H299" s="7">
        <v>67267.78</v>
      </c>
      <c r="I299" s="7">
        <v>67267.78</v>
      </c>
      <c r="J299" s="9"/>
      <c r="K299" s="18"/>
      <c r="L299" s="9" t="s">
        <v>712</v>
      </c>
      <c r="M299" s="53"/>
      <c r="N299" s="39"/>
      <c r="O299" s="40"/>
      <c r="P299" s="40"/>
      <c r="Q299" s="40"/>
      <c r="R299" s="58"/>
      <c r="S299" s="63" t="s">
        <v>917</v>
      </c>
      <c r="T299" s="61">
        <v>0</v>
      </c>
    </row>
    <row r="300" spans="1:20" ht="24.75" customHeight="1">
      <c r="A300" s="17">
        <v>640</v>
      </c>
      <c r="B300" s="1" t="s">
        <v>435</v>
      </c>
      <c r="C300" s="5" t="s">
        <v>115</v>
      </c>
      <c r="D300" s="32" t="s">
        <v>884</v>
      </c>
      <c r="E300" s="6">
        <v>1</v>
      </c>
      <c r="F300" s="6">
        <v>0</v>
      </c>
      <c r="G300" s="2" t="s">
        <v>168</v>
      </c>
      <c r="H300" s="7">
        <v>29650</v>
      </c>
      <c r="I300" s="7">
        <v>29650</v>
      </c>
      <c r="J300" s="9"/>
      <c r="K300" s="18"/>
      <c r="L300" s="9" t="s">
        <v>712</v>
      </c>
      <c r="M300" s="53"/>
      <c r="N300" s="39"/>
      <c r="O300" s="40"/>
      <c r="P300" s="40"/>
      <c r="Q300" s="40"/>
      <c r="R300" s="58"/>
      <c r="S300" s="63" t="s">
        <v>917</v>
      </c>
      <c r="T300" s="61">
        <v>0</v>
      </c>
    </row>
    <row r="301" spans="1:20" ht="24.75" customHeight="1">
      <c r="A301" s="17">
        <v>641</v>
      </c>
      <c r="B301" s="1" t="s">
        <v>436</v>
      </c>
      <c r="C301" s="5" t="s">
        <v>117</v>
      </c>
      <c r="D301" s="32" t="s">
        <v>888</v>
      </c>
      <c r="E301" s="6">
        <v>1</v>
      </c>
      <c r="F301" s="6">
        <v>0</v>
      </c>
      <c r="G301" s="2" t="s">
        <v>163</v>
      </c>
      <c r="H301" s="7">
        <v>311284.36</v>
      </c>
      <c r="I301" s="7">
        <v>72984.36</v>
      </c>
      <c r="J301" s="9" t="s">
        <v>695</v>
      </c>
      <c r="K301" s="18"/>
      <c r="L301" s="9" t="s">
        <v>712</v>
      </c>
      <c r="M301" s="53"/>
      <c r="N301" s="39"/>
      <c r="O301" s="40"/>
      <c r="P301" s="40"/>
      <c r="Q301" s="40"/>
      <c r="R301" s="58"/>
      <c r="S301" s="63" t="s">
        <v>917</v>
      </c>
      <c r="T301" s="61">
        <v>0</v>
      </c>
    </row>
    <row r="302" spans="1:20" ht="24.75" customHeight="1">
      <c r="A302" s="17">
        <v>642</v>
      </c>
      <c r="B302" s="1" t="s">
        <v>437</v>
      </c>
      <c r="C302" s="5" t="s">
        <v>117</v>
      </c>
      <c r="D302" s="32" t="s">
        <v>888</v>
      </c>
      <c r="E302" s="6">
        <v>1</v>
      </c>
      <c r="F302" s="6">
        <v>0</v>
      </c>
      <c r="G302" s="2" t="s">
        <v>168</v>
      </c>
      <c r="H302" s="7">
        <v>136341.93</v>
      </c>
      <c r="I302" s="7">
        <v>136341.93</v>
      </c>
      <c r="J302" s="9" t="s">
        <v>695</v>
      </c>
      <c r="K302" s="18"/>
      <c r="L302" s="9" t="s">
        <v>712</v>
      </c>
      <c r="M302" s="53"/>
      <c r="N302" s="39"/>
      <c r="O302" s="40"/>
      <c r="P302" s="40"/>
      <c r="Q302" s="40"/>
      <c r="R302" s="58"/>
      <c r="S302" s="63" t="s">
        <v>917</v>
      </c>
      <c r="T302" s="61">
        <v>0</v>
      </c>
    </row>
    <row r="303" spans="1:20" ht="24.75" customHeight="1">
      <c r="A303" s="17">
        <v>643</v>
      </c>
      <c r="B303" s="1" t="s">
        <v>438</v>
      </c>
      <c r="C303" s="5" t="s">
        <v>117</v>
      </c>
      <c r="D303" s="32" t="s">
        <v>888</v>
      </c>
      <c r="E303" s="6">
        <v>1</v>
      </c>
      <c r="F303" s="6">
        <v>0</v>
      </c>
      <c r="G303" s="2" t="s">
        <v>168</v>
      </c>
      <c r="H303" s="7">
        <v>283499.03999999998</v>
      </c>
      <c r="I303" s="7">
        <v>283499.03999999998</v>
      </c>
      <c r="J303" s="9" t="s">
        <v>695</v>
      </c>
      <c r="K303" s="18"/>
      <c r="L303" s="9" t="s">
        <v>712</v>
      </c>
      <c r="M303" s="53"/>
      <c r="N303" s="39"/>
      <c r="O303" s="40"/>
      <c r="P303" s="40"/>
      <c r="Q303" s="40"/>
      <c r="R303" s="58"/>
      <c r="S303" s="63" t="s">
        <v>917</v>
      </c>
      <c r="T303" s="61">
        <v>0</v>
      </c>
    </row>
    <row r="304" spans="1:20" ht="24.75" customHeight="1">
      <c r="A304" s="17">
        <v>644</v>
      </c>
      <c r="B304" s="1" t="s">
        <v>439</v>
      </c>
      <c r="C304" s="5" t="s">
        <v>134</v>
      </c>
      <c r="D304" s="32" t="s">
        <v>864</v>
      </c>
      <c r="E304" s="6">
        <v>1</v>
      </c>
      <c r="F304" s="6">
        <v>0</v>
      </c>
      <c r="G304" s="2" t="s">
        <v>171</v>
      </c>
      <c r="H304" s="7">
        <v>225354.6</v>
      </c>
      <c r="I304" s="7">
        <v>354.6</v>
      </c>
      <c r="J304" s="9"/>
      <c r="K304" s="18"/>
      <c r="L304" s="9" t="s">
        <v>712</v>
      </c>
      <c r="M304" s="53"/>
      <c r="N304" s="39"/>
      <c r="O304" s="40"/>
      <c r="P304" s="40"/>
      <c r="Q304" s="40"/>
      <c r="R304" s="58"/>
      <c r="S304" s="63" t="s">
        <v>917</v>
      </c>
      <c r="T304" s="61">
        <v>0</v>
      </c>
    </row>
    <row r="305" spans="1:20" ht="24.75" customHeight="1">
      <c r="A305" s="17">
        <v>646</v>
      </c>
      <c r="B305" s="1" t="s">
        <v>440</v>
      </c>
      <c r="C305" s="5" t="s">
        <v>117</v>
      </c>
      <c r="D305" s="32" t="s">
        <v>888</v>
      </c>
      <c r="E305" s="6">
        <v>1</v>
      </c>
      <c r="F305" s="6">
        <v>0</v>
      </c>
      <c r="G305" s="2" t="s">
        <v>169</v>
      </c>
      <c r="H305" s="7">
        <v>196824.31</v>
      </c>
      <c r="I305" s="7">
        <v>196824.31</v>
      </c>
      <c r="J305" s="9" t="s">
        <v>696</v>
      </c>
      <c r="K305" s="18"/>
      <c r="L305" s="49" t="s">
        <v>739</v>
      </c>
      <c r="M305" s="53"/>
      <c r="N305" s="39">
        <v>44874</v>
      </c>
      <c r="O305" s="45" t="s">
        <v>737</v>
      </c>
      <c r="P305" s="45" t="s">
        <v>737</v>
      </c>
      <c r="Q305" s="45" t="s">
        <v>163</v>
      </c>
      <c r="R305" s="58"/>
      <c r="S305" s="63" t="s">
        <v>917</v>
      </c>
      <c r="T305" s="61">
        <v>0</v>
      </c>
    </row>
    <row r="306" spans="1:20" ht="24.75" customHeight="1">
      <c r="A306" s="17">
        <v>647</v>
      </c>
      <c r="B306" s="1" t="s">
        <v>441</v>
      </c>
      <c r="C306" s="5" t="s">
        <v>134</v>
      </c>
      <c r="D306" s="32" t="s">
        <v>864</v>
      </c>
      <c r="E306" s="6">
        <v>1</v>
      </c>
      <c r="F306" s="6">
        <v>0</v>
      </c>
      <c r="G306" s="2" t="s">
        <v>171</v>
      </c>
      <c r="H306" s="7">
        <v>38502.35</v>
      </c>
      <c r="I306" s="7">
        <v>502.35</v>
      </c>
      <c r="J306" s="9"/>
      <c r="K306" s="18"/>
      <c r="L306" s="9" t="s">
        <v>712</v>
      </c>
      <c r="M306" s="53"/>
      <c r="N306" s="39"/>
      <c r="O306" s="40"/>
      <c r="P306" s="40"/>
      <c r="Q306" s="40"/>
      <c r="R306" s="58"/>
      <c r="S306" s="63" t="s">
        <v>917</v>
      </c>
      <c r="T306" s="61">
        <v>0</v>
      </c>
    </row>
    <row r="307" spans="1:20" ht="24.75" customHeight="1">
      <c r="A307" s="17">
        <v>649</v>
      </c>
      <c r="B307" s="1" t="s">
        <v>442</v>
      </c>
      <c r="C307" s="5" t="s">
        <v>134</v>
      </c>
      <c r="D307" s="32" t="s">
        <v>864</v>
      </c>
      <c r="E307" s="6">
        <v>1</v>
      </c>
      <c r="F307" s="6">
        <v>0</v>
      </c>
      <c r="G307" s="2" t="s">
        <v>168</v>
      </c>
      <c r="H307" s="7">
        <v>18875.38</v>
      </c>
      <c r="I307" s="7">
        <v>18875.38</v>
      </c>
      <c r="J307" s="9"/>
      <c r="K307" s="18"/>
      <c r="L307" s="9" t="s">
        <v>712</v>
      </c>
      <c r="M307" s="53"/>
      <c r="N307" s="39"/>
      <c r="O307" s="40"/>
      <c r="P307" s="40"/>
      <c r="Q307" s="40"/>
      <c r="R307" s="58"/>
      <c r="S307" s="63" t="s">
        <v>917</v>
      </c>
      <c r="T307" s="61">
        <v>0</v>
      </c>
    </row>
    <row r="308" spans="1:20" ht="24.75" customHeight="1">
      <c r="A308" s="17">
        <v>650</v>
      </c>
      <c r="B308" s="1" t="s">
        <v>443</v>
      </c>
      <c r="C308" s="5" t="s">
        <v>131</v>
      </c>
      <c r="D308" s="32" t="s">
        <v>879</v>
      </c>
      <c r="E308" s="6">
        <v>1</v>
      </c>
      <c r="F308" s="6">
        <v>0</v>
      </c>
      <c r="G308" s="2" t="s">
        <v>168</v>
      </c>
      <c r="H308" s="7">
        <v>105953.61</v>
      </c>
      <c r="I308" s="7">
        <v>105953.61</v>
      </c>
      <c r="J308" s="9" t="s">
        <v>697</v>
      </c>
      <c r="K308" s="18"/>
      <c r="L308" s="9" t="s">
        <v>712</v>
      </c>
      <c r="M308" s="53"/>
      <c r="N308" s="39"/>
      <c r="O308" s="40"/>
      <c r="P308" s="40"/>
      <c r="Q308" s="40"/>
      <c r="R308" s="58"/>
      <c r="S308" s="63" t="s">
        <v>917</v>
      </c>
      <c r="T308" s="61">
        <v>0</v>
      </c>
    </row>
    <row r="309" spans="1:20" ht="24.75" customHeight="1">
      <c r="A309" s="17">
        <v>651</v>
      </c>
      <c r="B309" s="1" t="s">
        <v>444</v>
      </c>
      <c r="C309" s="5" t="s">
        <v>141</v>
      </c>
      <c r="D309" s="32" t="s">
        <v>859</v>
      </c>
      <c r="E309" s="6">
        <v>1</v>
      </c>
      <c r="F309" s="6">
        <v>0</v>
      </c>
      <c r="G309" s="2" t="s">
        <v>165</v>
      </c>
      <c r="H309" s="7">
        <v>98000</v>
      </c>
      <c r="I309" s="7">
        <v>0</v>
      </c>
      <c r="J309" s="9"/>
      <c r="K309" s="18"/>
      <c r="L309" s="9" t="s">
        <v>712</v>
      </c>
      <c r="M309" s="53"/>
      <c r="N309" s="39"/>
      <c r="O309" s="40"/>
      <c r="P309" s="40"/>
      <c r="Q309" s="40"/>
      <c r="R309" s="58"/>
      <c r="S309" s="63" t="s">
        <v>917</v>
      </c>
      <c r="T309" s="61">
        <v>0</v>
      </c>
    </row>
    <row r="310" spans="1:20" ht="24.75" customHeight="1">
      <c r="A310" s="17">
        <v>654</v>
      </c>
      <c r="B310" s="1" t="s">
        <v>445</v>
      </c>
      <c r="C310" s="5" t="s">
        <v>24</v>
      </c>
      <c r="D310" s="32" t="s">
        <v>876</v>
      </c>
      <c r="E310" s="6">
        <v>1</v>
      </c>
      <c r="F310" s="6">
        <v>0</v>
      </c>
      <c r="G310" s="2" t="s">
        <v>168</v>
      </c>
      <c r="H310" s="7">
        <v>355358.35</v>
      </c>
      <c r="I310" s="7">
        <v>355358.35</v>
      </c>
      <c r="J310" s="9"/>
      <c r="K310" s="18"/>
      <c r="L310" s="9" t="s">
        <v>712</v>
      </c>
      <c r="M310" s="53"/>
      <c r="N310" s="39"/>
      <c r="O310" s="40"/>
      <c r="P310" s="40"/>
      <c r="Q310" s="40"/>
      <c r="R310" s="58"/>
      <c r="S310" s="63" t="s">
        <v>917</v>
      </c>
      <c r="T310" s="61">
        <v>0</v>
      </c>
    </row>
    <row r="311" spans="1:20" ht="24.75" customHeight="1">
      <c r="A311" s="17">
        <v>655</v>
      </c>
      <c r="B311" s="1" t="s">
        <v>446</v>
      </c>
      <c r="C311" s="5" t="s">
        <v>20</v>
      </c>
      <c r="D311" s="32" t="s">
        <v>898</v>
      </c>
      <c r="E311" s="6">
        <v>1</v>
      </c>
      <c r="F311" s="6">
        <v>0</v>
      </c>
      <c r="G311" s="2" t="s">
        <v>163</v>
      </c>
      <c r="H311" s="7">
        <v>25784008.170000002</v>
      </c>
      <c r="I311" s="7">
        <v>6519393.4800000004</v>
      </c>
      <c r="J311" s="9"/>
      <c r="K311" s="18"/>
      <c r="L311" s="9" t="s">
        <v>712</v>
      </c>
      <c r="M311" s="53"/>
      <c r="N311" s="39"/>
      <c r="O311" s="40"/>
      <c r="P311" s="40"/>
      <c r="Q311" s="40"/>
      <c r="R311" s="58"/>
      <c r="S311" s="63" t="s">
        <v>917</v>
      </c>
      <c r="T311" s="61">
        <v>0</v>
      </c>
    </row>
    <row r="312" spans="1:20" ht="24.75" customHeight="1">
      <c r="A312" s="17">
        <v>656</v>
      </c>
      <c r="B312" s="1" t="s">
        <v>447</v>
      </c>
      <c r="C312" s="5" t="s">
        <v>23</v>
      </c>
      <c r="D312" s="32" t="s">
        <v>870</v>
      </c>
      <c r="E312" s="6">
        <v>1</v>
      </c>
      <c r="F312" s="6">
        <v>0</v>
      </c>
      <c r="G312" s="2" t="s">
        <v>168</v>
      </c>
      <c r="H312" s="7">
        <v>31894.68</v>
      </c>
      <c r="I312" s="7">
        <v>31894.68</v>
      </c>
      <c r="J312" s="9"/>
      <c r="K312" s="18"/>
      <c r="L312" s="9" t="s">
        <v>712</v>
      </c>
      <c r="M312" s="53"/>
      <c r="N312" s="39"/>
      <c r="O312" s="40"/>
      <c r="P312" s="40"/>
      <c r="Q312" s="40"/>
      <c r="R312" s="58"/>
      <c r="S312" s="63" t="s">
        <v>917</v>
      </c>
      <c r="T312" s="61">
        <v>0</v>
      </c>
    </row>
    <row r="313" spans="1:20" ht="24.75" customHeight="1">
      <c r="A313" s="20">
        <v>659</v>
      </c>
      <c r="B313" s="2" t="s">
        <v>448</v>
      </c>
      <c r="C313" s="5" t="s">
        <v>24</v>
      </c>
      <c r="D313" s="32" t="s">
        <v>876</v>
      </c>
      <c r="E313" s="6">
        <v>1</v>
      </c>
      <c r="F313" s="6">
        <v>0</v>
      </c>
      <c r="G313" s="2" t="s">
        <v>168</v>
      </c>
      <c r="H313" s="7">
        <v>13476.76</v>
      </c>
      <c r="I313" s="7">
        <v>13476.76</v>
      </c>
      <c r="J313" s="9"/>
      <c r="K313" s="18"/>
      <c r="L313" s="9" t="s">
        <v>712</v>
      </c>
      <c r="M313" s="53"/>
      <c r="N313" s="39"/>
      <c r="O313" s="40"/>
      <c r="P313" s="40"/>
      <c r="Q313" s="40"/>
      <c r="R313" s="58"/>
      <c r="S313" s="63" t="s">
        <v>917</v>
      </c>
      <c r="T313" s="61">
        <v>0</v>
      </c>
    </row>
    <row r="314" spans="1:20" ht="24.75" customHeight="1">
      <c r="A314" s="17">
        <v>662</v>
      </c>
      <c r="B314" s="1" t="s">
        <v>449</v>
      </c>
      <c r="C314" s="5" t="s">
        <v>150</v>
      </c>
      <c r="D314" s="32" t="s">
        <v>857</v>
      </c>
      <c r="E314" s="6">
        <v>1</v>
      </c>
      <c r="F314" s="6">
        <v>0</v>
      </c>
      <c r="G314" s="2" t="s">
        <v>168</v>
      </c>
      <c r="H314" s="7">
        <v>4950</v>
      </c>
      <c r="I314" s="7">
        <v>4950</v>
      </c>
      <c r="J314" s="9"/>
      <c r="K314" s="18"/>
      <c r="L314" s="9" t="s">
        <v>712</v>
      </c>
      <c r="M314" s="53"/>
      <c r="N314" s="39"/>
      <c r="O314" s="40"/>
      <c r="P314" s="40"/>
      <c r="Q314" s="40"/>
      <c r="R314" s="58"/>
      <c r="S314" s="63" t="s">
        <v>917</v>
      </c>
      <c r="T314" s="61">
        <v>0</v>
      </c>
    </row>
    <row r="315" spans="1:20" ht="24.75" customHeight="1">
      <c r="A315" s="17">
        <v>669</v>
      </c>
      <c r="B315" s="1" t="s">
        <v>450</v>
      </c>
      <c r="C315" s="5" t="s">
        <v>34</v>
      </c>
      <c r="D315" s="32" t="s">
        <v>897</v>
      </c>
      <c r="E315" s="6">
        <v>1</v>
      </c>
      <c r="F315" s="6">
        <v>0</v>
      </c>
      <c r="G315" s="2" t="s">
        <v>163</v>
      </c>
      <c r="H315" s="7">
        <v>96494.559999999983</v>
      </c>
      <c r="I315" s="7">
        <v>56494.559999999983</v>
      </c>
      <c r="J315" s="9"/>
      <c r="K315" s="18"/>
      <c r="L315" s="9" t="s">
        <v>712</v>
      </c>
      <c r="M315" s="53"/>
      <c r="N315" s="39"/>
      <c r="O315" s="40"/>
      <c r="P315" s="40"/>
      <c r="Q315" s="40"/>
      <c r="R315" s="58"/>
      <c r="S315" s="63" t="s">
        <v>917</v>
      </c>
      <c r="T315" s="61">
        <v>0</v>
      </c>
    </row>
    <row r="316" spans="1:20" ht="24.75" customHeight="1">
      <c r="A316" s="17">
        <v>670</v>
      </c>
      <c r="B316" s="1" t="s">
        <v>451</v>
      </c>
      <c r="C316" s="5" t="s">
        <v>24</v>
      </c>
      <c r="D316" s="32" t="s">
        <v>876</v>
      </c>
      <c r="E316" s="6">
        <v>1</v>
      </c>
      <c r="F316" s="6">
        <v>0</v>
      </c>
      <c r="G316" s="2" t="s">
        <v>168</v>
      </c>
      <c r="H316" s="7">
        <v>118478.59000000001</v>
      </c>
      <c r="I316" s="7">
        <v>118478.59000000001</v>
      </c>
      <c r="J316" s="9"/>
      <c r="K316" s="18"/>
      <c r="L316" s="9" t="s">
        <v>712</v>
      </c>
      <c r="M316" s="53"/>
      <c r="N316" s="39"/>
      <c r="O316" s="40"/>
      <c r="P316" s="40"/>
      <c r="Q316" s="40"/>
      <c r="R316" s="58"/>
      <c r="S316" s="63" t="s">
        <v>917</v>
      </c>
      <c r="T316" s="61">
        <v>0</v>
      </c>
    </row>
    <row r="317" spans="1:20" ht="24.75" customHeight="1">
      <c r="A317" s="17">
        <v>674</v>
      </c>
      <c r="B317" s="1" t="s">
        <v>452</v>
      </c>
      <c r="C317" s="5" t="s">
        <v>152</v>
      </c>
      <c r="D317" s="32" t="s">
        <v>905</v>
      </c>
      <c r="E317" s="6">
        <v>1</v>
      </c>
      <c r="F317" s="6">
        <v>0</v>
      </c>
      <c r="G317" s="2" t="s">
        <v>171</v>
      </c>
      <c r="H317" s="7">
        <v>75000</v>
      </c>
      <c r="I317" s="7">
        <v>0</v>
      </c>
      <c r="J317" s="9"/>
      <c r="K317" s="18"/>
      <c r="L317" s="9" t="s">
        <v>712</v>
      </c>
      <c r="M317" s="53"/>
      <c r="N317" s="39"/>
      <c r="O317" s="40"/>
      <c r="P317" s="40"/>
      <c r="Q317" s="40"/>
      <c r="R317" s="58"/>
      <c r="S317" s="63" t="s">
        <v>917</v>
      </c>
      <c r="T317" s="61">
        <v>0</v>
      </c>
    </row>
    <row r="318" spans="1:20" ht="24.75" customHeight="1">
      <c r="A318" s="20">
        <v>677</v>
      </c>
      <c r="B318" s="2" t="s">
        <v>453</v>
      </c>
      <c r="C318" s="5" t="s">
        <v>37</v>
      </c>
      <c r="D318" s="32" t="s">
        <v>895</v>
      </c>
      <c r="E318" s="6">
        <v>1</v>
      </c>
      <c r="F318" s="6">
        <v>1</v>
      </c>
      <c r="G318" s="2" t="s">
        <v>168</v>
      </c>
      <c r="H318" s="7">
        <v>6150</v>
      </c>
      <c r="I318" s="7">
        <v>6150</v>
      </c>
      <c r="J318" s="9" t="s">
        <v>709</v>
      </c>
      <c r="K318" s="18"/>
      <c r="L318" s="9" t="s">
        <v>818</v>
      </c>
      <c r="M318" s="53"/>
      <c r="N318" s="39"/>
      <c r="O318" s="40"/>
      <c r="P318" s="40"/>
      <c r="Q318" s="40"/>
      <c r="R318" s="58"/>
      <c r="S318" s="61" t="s">
        <v>920</v>
      </c>
      <c r="T318" s="61">
        <v>0</v>
      </c>
    </row>
    <row r="319" spans="1:20" ht="24.75" customHeight="1">
      <c r="A319" s="17">
        <v>679</v>
      </c>
      <c r="B319" s="1" t="s">
        <v>454</v>
      </c>
      <c r="C319" s="5" t="s">
        <v>34</v>
      </c>
      <c r="D319" s="32" t="s">
        <v>897</v>
      </c>
      <c r="E319" s="6">
        <v>1</v>
      </c>
      <c r="F319" s="6">
        <v>0</v>
      </c>
      <c r="G319" s="2" t="s">
        <v>176</v>
      </c>
      <c r="H319" s="7">
        <v>750</v>
      </c>
      <c r="I319" s="7">
        <v>750</v>
      </c>
      <c r="J319" s="9"/>
      <c r="K319" s="18"/>
      <c r="L319" s="9" t="s">
        <v>712</v>
      </c>
      <c r="M319" s="53"/>
      <c r="N319" s="39"/>
      <c r="O319" s="40"/>
      <c r="P319" s="40"/>
      <c r="Q319" s="40"/>
      <c r="R319" s="58"/>
      <c r="S319" s="63" t="s">
        <v>917</v>
      </c>
      <c r="T319" s="61">
        <v>0</v>
      </c>
    </row>
    <row r="320" spans="1:20" ht="24.75" customHeight="1">
      <c r="A320" s="20">
        <v>681</v>
      </c>
      <c r="B320" s="2" t="s">
        <v>455</v>
      </c>
      <c r="C320" s="5" t="s">
        <v>24</v>
      </c>
      <c r="D320" s="32" t="s">
        <v>876</v>
      </c>
      <c r="E320" s="6">
        <v>1</v>
      </c>
      <c r="F320" s="6">
        <v>0</v>
      </c>
      <c r="G320" s="2" t="s">
        <v>163</v>
      </c>
      <c r="H320" s="7">
        <v>146463.21</v>
      </c>
      <c r="I320" s="7">
        <v>46463.21</v>
      </c>
      <c r="J320" s="9"/>
      <c r="K320" s="18"/>
      <c r="L320" s="9" t="s">
        <v>712</v>
      </c>
      <c r="M320" s="53"/>
      <c r="N320" s="39"/>
      <c r="O320" s="40"/>
      <c r="P320" s="40"/>
      <c r="Q320" s="40"/>
      <c r="R320" s="58"/>
      <c r="S320" s="63" t="s">
        <v>917</v>
      </c>
      <c r="T320" s="61">
        <v>0</v>
      </c>
    </row>
    <row r="321" spans="1:20" ht="24.75" customHeight="1">
      <c r="A321" s="20">
        <v>685</v>
      </c>
      <c r="B321" s="2" t="s">
        <v>456</v>
      </c>
      <c r="C321" s="5" t="s">
        <v>23</v>
      </c>
      <c r="D321" s="32" t="s">
        <v>870</v>
      </c>
      <c r="E321" s="6">
        <v>1</v>
      </c>
      <c r="F321" s="6">
        <v>0</v>
      </c>
      <c r="G321" s="2" t="s">
        <v>168</v>
      </c>
      <c r="H321" s="7">
        <v>28994.13</v>
      </c>
      <c r="I321" s="7">
        <v>28994.13</v>
      </c>
      <c r="J321" s="9"/>
      <c r="K321" s="18"/>
      <c r="L321" s="9" t="s">
        <v>712</v>
      </c>
      <c r="M321" s="53"/>
      <c r="N321" s="39"/>
      <c r="O321" s="40"/>
      <c r="P321" s="40"/>
      <c r="Q321" s="40"/>
      <c r="R321" s="58"/>
      <c r="S321" s="63" t="s">
        <v>917</v>
      </c>
      <c r="T321" s="61">
        <v>0</v>
      </c>
    </row>
    <row r="322" spans="1:20" ht="24.75" customHeight="1">
      <c r="A322" s="17">
        <v>687</v>
      </c>
      <c r="B322" s="1" t="s">
        <v>457</v>
      </c>
      <c r="C322" s="5" t="s">
        <v>4</v>
      </c>
      <c r="D322" s="32" t="s">
        <v>889</v>
      </c>
      <c r="E322" s="6">
        <v>1</v>
      </c>
      <c r="F322" s="6">
        <v>0</v>
      </c>
      <c r="G322" s="2" t="s">
        <v>163</v>
      </c>
      <c r="H322" s="7">
        <v>2053365.03</v>
      </c>
      <c r="I322" s="7">
        <v>1286399.6000000001</v>
      </c>
      <c r="J322" s="9" t="s">
        <v>695</v>
      </c>
      <c r="K322" s="18"/>
      <c r="L322" s="9" t="s">
        <v>712</v>
      </c>
      <c r="M322" s="53"/>
      <c r="N322" s="39"/>
      <c r="O322" s="40"/>
      <c r="P322" s="40"/>
      <c r="Q322" s="40"/>
      <c r="R322" s="58"/>
      <c r="S322" s="63" t="s">
        <v>917</v>
      </c>
      <c r="T322" s="61">
        <v>0</v>
      </c>
    </row>
    <row r="323" spans="1:20" ht="24.75" customHeight="1">
      <c r="A323" s="17">
        <v>689</v>
      </c>
      <c r="B323" s="1" t="s">
        <v>458</v>
      </c>
      <c r="C323" s="5" t="s">
        <v>105</v>
      </c>
      <c r="D323" s="32" t="s">
        <v>906</v>
      </c>
      <c r="E323" s="6">
        <v>1</v>
      </c>
      <c r="F323" s="6">
        <v>1</v>
      </c>
      <c r="G323" s="2" t="s">
        <v>168</v>
      </c>
      <c r="H323" s="7">
        <v>111431.82999999999</v>
      </c>
      <c r="I323" s="7">
        <v>111431.82999999999</v>
      </c>
      <c r="J323" s="9" t="s">
        <v>709</v>
      </c>
      <c r="K323" s="18"/>
      <c r="L323" s="9" t="s">
        <v>804</v>
      </c>
      <c r="M323" s="53"/>
      <c r="N323" s="39"/>
      <c r="O323" s="40"/>
      <c r="P323" s="40"/>
      <c r="Q323" s="40"/>
      <c r="R323" s="58"/>
      <c r="S323" s="61" t="s">
        <v>920</v>
      </c>
      <c r="T323" s="61">
        <v>0</v>
      </c>
    </row>
    <row r="324" spans="1:20" ht="24.75" customHeight="1">
      <c r="A324" s="17">
        <v>690</v>
      </c>
      <c r="B324" s="1" t="s">
        <v>459</v>
      </c>
      <c r="C324" s="5" t="s">
        <v>141</v>
      </c>
      <c r="D324" s="32" t="s">
        <v>859</v>
      </c>
      <c r="E324" s="6">
        <v>1</v>
      </c>
      <c r="F324" s="6">
        <v>0</v>
      </c>
      <c r="G324" s="2" t="s">
        <v>163</v>
      </c>
      <c r="H324" s="7">
        <v>81029.48</v>
      </c>
      <c r="I324" s="7">
        <v>26029.48</v>
      </c>
      <c r="J324" s="9"/>
      <c r="K324" s="18"/>
      <c r="L324" s="9" t="s">
        <v>712</v>
      </c>
      <c r="M324" s="53"/>
      <c r="N324" s="39"/>
      <c r="O324" s="40"/>
      <c r="P324" s="40"/>
      <c r="Q324" s="40"/>
      <c r="R324" s="58"/>
      <c r="S324" s="63" t="s">
        <v>917</v>
      </c>
      <c r="T324" s="61">
        <v>0</v>
      </c>
    </row>
    <row r="325" spans="1:20" ht="24.75" customHeight="1">
      <c r="A325" s="17">
        <v>692</v>
      </c>
      <c r="B325" s="2" t="s">
        <v>460</v>
      </c>
      <c r="C325" s="5" t="s">
        <v>3</v>
      </c>
      <c r="D325" s="32" t="s">
        <v>877</v>
      </c>
      <c r="E325" s="6">
        <v>1</v>
      </c>
      <c r="F325" s="6">
        <v>0</v>
      </c>
      <c r="G325" s="2" t="s">
        <v>163</v>
      </c>
      <c r="H325" s="7">
        <v>529025.52</v>
      </c>
      <c r="I325" s="7">
        <v>315615.45999999996</v>
      </c>
      <c r="J325" s="9" t="s">
        <v>695</v>
      </c>
      <c r="K325" s="18"/>
      <c r="L325" s="9" t="s">
        <v>712</v>
      </c>
      <c r="M325" s="53"/>
      <c r="N325" s="39"/>
      <c r="O325" s="40"/>
      <c r="P325" s="40"/>
      <c r="Q325" s="40"/>
      <c r="R325" s="58"/>
      <c r="S325" s="63" t="s">
        <v>917</v>
      </c>
      <c r="T325" s="61">
        <v>0</v>
      </c>
    </row>
    <row r="326" spans="1:20" ht="24.75" customHeight="1">
      <c r="A326" s="17">
        <v>693</v>
      </c>
      <c r="B326" s="2" t="s">
        <v>461</v>
      </c>
      <c r="C326" s="5" t="s">
        <v>3</v>
      </c>
      <c r="D326" s="32" t="s">
        <v>877</v>
      </c>
      <c r="E326" s="6">
        <v>1</v>
      </c>
      <c r="F326" s="6">
        <v>0</v>
      </c>
      <c r="G326" s="2" t="s">
        <v>163</v>
      </c>
      <c r="H326" s="7">
        <v>869522.09</v>
      </c>
      <c r="I326" s="7">
        <v>644522.09</v>
      </c>
      <c r="J326" s="9" t="s">
        <v>695</v>
      </c>
      <c r="K326" s="18"/>
      <c r="L326" s="9" t="s">
        <v>712</v>
      </c>
      <c r="M326" s="53"/>
      <c r="N326" s="39"/>
      <c r="O326" s="40"/>
      <c r="P326" s="40"/>
      <c r="Q326" s="40"/>
      <c r="R326" s="58"/>
      <c r="S326" s="63" t="s">
        <v>917</v>
      </c>
      <c r="T326" s="61">
        <v>0</v>
      </c>
    </row>
    <row r="327" spans="1:20" ht="24.75" customHeight="1">
      <c r="A327" s="17">
        <v>699</v>
      </c>
      <c r="B327" s="2" t="s">
        <v>462</v>
      </c>
      <c r="C327" s="5" t="s">
        <v>22</v>
      </c>
      <c r="D327" s="32" t="s">
        <v>875</v>
      </c>
      <c r="E327" s="6">
        <v>1</v>
      </c>
      <c r="F327" s="6">
        <v>1</v>
      </c>
      <c r="G327" s="2" t="s">
        <v>163</v>
      </c>
      <c r="H327" s="7">
        <v>853570.41</v>
      </c>
      <c r="I327" s="7">
        <v>699917.62</v>
      </c>
      <c r="J327" s="9"/>
      <c r="K327" s="19">
        <f>0.03*(H327-I327)</f>
        <v>4609.583700000001</v>
      </c>
      <c r="L327" s="9" t="s">
        <v>785</v>
      </c>
      <c r="M327" s="76">
        <v>0</v>
      </c>
      <c r="N327" s="39">
        <v>44935</v>
      </c>
      <c r="O327" s="40">
        <v>45103</v>
      </c>
      <c r="P327" s="40">
        <v>45191</v>
      </c>
      <c r="Q327" s="40">
        <v>45471</v>
      </c>
      <c r="R327" s="58"/>
      <c r="S327" s="61" t="s">
        <v>920</v>
      </c>
      <c r="T327" s="61">
        <v>0</v>
      </c>
    </row>
    <row r="328" spans="1:20" ht="24.75" customHeight="1">
      <c r="A328" s="17">
        <v>700</v>
      </c>
      <c r="B328" s="1" t="s">
        <v>463</v>
      </c>
      <c r="C328" s="5" t="s">
        <v>24</v>
      </c>
      <c r="D328" s="32" t="s">
        <v>876</v>
      </c>
      <c r="E328" s="6">
        <v>1</v>
      </c>
      <c r="F328" s="6">
        <v>0</v>
      </c>
      <c r="G328" s="2" t="s">
        <v>168</v>
      </c>
      <c r="H328" s="7">
        <v>401161.41000000003</v>
      </c>
      <c r="I328" s="7">
        <v>401161.41000000003</v>
      </c>
      <c r="J328" s="9"/>
      <c r="K328" s="18"/>
      <c r="L328" s="9" t="s">
        <v>712</v>
      </c>
      <c r="M328" s="53"/>
      <c r="N328" s="39"/>
      <c r="O328" s="40"/>
      <c r="P328" s="40"/>
      <c r="Q328" s="40"/>
      <c r="R328" s="58"/>
      <c r="S328" s="63" t="s">
        <v>917</v>
      </c>
      <c r="T328" s="61">
        <v>0</v>
      </c>
    </row>
    <row r="329" spans="1:20" ht="24.75" customHeight="1">
      <c r="A329" s="17">
        <v>701</v>
      </c>
      <c r="B329" s="1" t="s">
        <v>464</v>
      </c>
      <c r="C329" s="5" t="s">
        <v>20</v>
      </c>
      <c r="D329" s="32" t="s">
        <v>898</v>
      </c>
      <c r="E329" s="6">
        <v>1</v>
      </c>
      <c r="F329" s="6">
        <v>0</v>
      </c>
      <c r="G329" s="2" t="s">
        <v>168</v>
      </c>
      <c r="H329" s="7">
        <v>231878.58000000002</v>
      </c>
      <c r="I329" s="7">
        <v>231878.58000000002</v>
      </c>
      <c r="J329" s="9" t="s">
        <v>704</v>
      </c>
      <c r="K329" s="18"/>
      <c r="L329" s="9" t="s">
        <v>717</v>
      </c>
      <c r="M329" s="53"/>
      <c r="N329" s="39">
        <v>43570</v>
      </c>
      <c r="O329" s="40">
        <v>43804</v>
      </c>
      <c r="P329" s="40">
        <v>43998</v>
      </c>
      <c r="Q329" s="40">
        <v>44048</v>
      </c>
      <c r="R329" s="58"/>
      <c r="S329" s="63" t="s">
        <v>917</v>
      </c>
      <c r="T329" s="61">
        <v>0</v>
      </c>
    </row>
    <row r="330" spans="1:20" ht="24.75" customHeight="1">
      <c r="A330" s="17">
        <v>704</v>
      </c>
      <c r="B330" s="2" t="s">
        <v>465</v>
      </c>
      <c r="C330" s="5" t="s">
        <v>0</v>
      </c>
      <c r="D330" s="32" t="s">
        <v>867</v>
      </c>
      <c r="E330" s="6">
        <v>1</v>
      </c>
      <c r="F330" s="6">
        <v>0</v>
      </c>
      <c r="G330" s="2" t="s">
        <v>171</v>
      </c>
      <c r="H330" s="7">
        <v>150000</v>
      </c>
      <c r="I330" s="7">
        <v>0</v>
      </c>
      <c r="J330" s="9"/>
      <c r="K330" s="18"/>
      <c r="L330" s="9" t="s">
        <v>712</v>
      </c>
      <c r="M330" s="53"/>
      <c r="N330" s="39"/>
      <c r="O330" s="40"/>
      <c r="P330" s="40"/>
      <c r="Q330" s="40"/>
      <c r="R330" s="58"/>
      <c r="S330" s="63" t="s">
        <v>917</v>
      </c>
      <c r="T330" s="61">
        <v>0</v>
      </c>
    </row>
    <row r="331" spans="1:20" ht="24.75" customHeight="1">
      <c r="A331" s="17">
        <v>705</v>
      </c>
      <c r="B331" s="2" t="s">
        <v>466</v>
      </c>
      <c r="C331" s="5" t="s">
        <v>24</v>
      </c>
      <c r="D331" s="32" t="s">
        <v>876</v>
      </c>
      <c r="E331" s="6">
        <v>1</v>
      </c>
      <c r="F331" s="6">
        <v>0</v>
      </c>
      <c r="G331" s="2" t="s">
        <v>168</v>
      </c>
      <c r="H331" s="7">
        <v>18519.019999999997</v>
      </c>
      <c r="I331" s="7">
        <v>18519.019999999997</v>
      </c>
      <c r="J331" s="9"/>
      <c r="K331" s="18"/>
      <c r="L331" s="9" t="s">
        <v>712</v>
      </c>
      <c r="M331" s="53"/>
      <c r="N331" s="39"/>
      <c r="O331" s="40"/>
      <c r="P331" s="40"/>
      <c r="Q331" s="40"/>
      <c r="R331" s="58"/>
      <c r="S331" s="63" t="s">
        <v>917</v>
      </c>
      <c r="T331" s="61">
        <v>0</v>
      </c>
    </row>
    <row r="332" spans="1:20" ht="24.75" customHeight="1">
      <c r="A332" s="17">
        <v>711</v>
      </c>
      <c r="B332" s="1" t="s">
        <v>467</v>
      </c>
      <c r="C332" s="5" t="s">
        <v>24</v>
      </c>
      <c r="D332" s="32" t="s">
        <v>876</v>
      </c>
      <c r="E332" s="6">
        <v>1</v>
      </c>
      <c r="F332" s="6">
        <v>0</v>
      </c>
      <c r="G332" s="2" t="s">
        <v>171</v>
      </c>
      <c r="H332" s="7">
        <v>226802.34</v>
      </c>
      <c r="I332" s="7">
        <v>1802.34</v>
      </c>
      <c r="J332" s="9"/>
      <c r="K332" s="18"/>
      <c r="L332" s="9" t="s">
        <v>712</v>
      </c>
      <c r="M332" s="53"/>
      <c r="N332" s="39"/>
      <c r="O332" s="40"/>
      <c r="P332" s="40"/>
      <c r="Q332" s="40"/>
      <c r="R332" s="58"/>
      <c r="S332" s="63" t="s">
        <v>917</v>
      </c>
      <c r="T332" s="61">
        <v>0</v>
      </c>
    </row>
    <row r="333" spans="1:20" ht="24.75" customHeight="1">
      <c r="A333" s="17">
        <v>712</v>
      </c>
      <c r="B333" s="1" t="s">
        <v>468</v>
      </c>
      <c r="C333" s="5" t="s">
        <v>3</v>
      </c>
      <c r="D333" s="32" t="s">
        <v>877</v>
      </c>
      <c r="E333" s="6">
        <v>1</v>
      </c>
      <c r="F333" s="6">
        <v>0</v>
      </c>
      <c r="G333" s="2" t="s">
        <v>171</v>
      </c>
      <c r="H333" s="7">
        <v>226930.75</v>
      </c>
      <c r="I333" s="7">
        <v>930.75</v>
      </c>
      <c r="J333" s="9"/>
      <c r="K333" s="18"/>
      <c r="L333" s="9" t="s">
        <v>712</v>
      </c>
      <c r="M333" s="53"/>
      <c r="N333" s="39"/>
      <c r="O333" s="40"/>
      <c r="P333" s="40"/>
      <c r="Q333" s="40"/>
      <c r="R333" s="58"/>
      <c r="S333" s="63" t="s">
        <v>917</v>
      </c>
      <c r="T333" s="61">
        <v>0</v>
      </c>
    </row>
    <row r="334" spans="1:20" ht="24.75" customHeight="1">
      <c r="A334" s="17">
        <v>713</v>
      </c>
      <c r="B334" s="1" t="s">
        <v>469</v>
      </c>
      <c r="C334" s="5" t="s">
        <v>24</v>
      </c>
      <c r="D334" s="32" t="s">
        <v>876</v>
      </c>
      <c r="E334" s="6">
        <v>1</v>
      </c>
      <c r="F334" s="6">
        <v>0</v>
      </c>
      <c r="G334" s="2" t="s">
        <v>171</v>
      </c>
      <c r="H334" s="7">
        <v>115498</v>
      </c>
      <c r="I334" s="7">
        <v>2498</v>
      </c>
      <c r="J334" s="9"/>
      <c r="K334" s="18"/>
      <c r="L334" s="9" t="s">
        <v>712</v>
      </c>
      <c r="M334" s="53"/>
      <c r="N334" s="39"/>
      <c r="O334" s="40"/>
      <c r="P334" s="40"/>
      <c r="Q334" s="40"/>
      <c r="R334" s="58"/>
      <c r="S334" s="63" t="s">
        <v>917</v>
      </c>
      <c r="T334" s="61">
        <v>0</v>
      </c>
    </row>
    <row r="335" spans="1:20" ht="24.75" customHeight="1">
      <c r="A335" s="17">
        <v>714</v>
      </c>
      <c r="B335" s="1" t="s">
        <v>470</v>
      </c>
      <c r="C335" s="5" t="s">
        <v>24</v>
      </c>
      <c r="D335" s="32" t="s">
        <v>876</v>
      </c>
      <c r="E335" s="6">
        <v>1</v>
      </c>
      <c r="F335" s="6">
        <v>0</v>
      </c>
      <c r="G335" s="2" t="s">
        <v>163</v>
      </c>
      <c r="H335" s="7">
        <v>97692.459999999992</v>
      </c>
      <c r="I335" s="7">
        <v>55415.08</v>
      </c>
      <c r="J335" s="9"/>
      <c r="K335" s="18"/>
      <c r="L335" s="9" t="s">
        <v>712</v>
      </c>
      <c r="M335" s="53"/>
      <c r="N335" s="39"/>
      <c r="O335" s="40"/>
      <c r="P335" s="40"/>
      <c r="Q335" s="40"/>
      <c r="R335" s="58"/>
      <c r="S335" s="63" t="s">
        <v>917</v>
      </c>
      <c r="T335" s="61">
        <v>0</v>
      </c>
    </row>
    <row r="336" spans="1:20" ht="24.75" customHeight="1">
      <c r="A336" s="17">
        <v>715</v>
      </c>
      <c r="B336" s="1" t="s">
        <v>471</v>
      </c>
      <c r="C336" s="5" t="s">
        <v>24</v>
      </c>
      <c r="D336" s="32" t="s">
        <v>876</v>
      </c>
      <c r="E336" s="6">
        <v>1</v>
      </c>
      <c r="F336" s="6">
        <v>0</v>
      </c>
      <c r="G336" s="2" t="s">
        <v>165</v>
      </c>
      <c r="H336" s="7">
        <v>77312.75</v>
      </c>
      <c r="I336" s="7">
        <v>2312.75</v>
      </c>
      <c r="J336" s="9"/>
      <c r="K336" s="18"/>
      <c r="L336" s="9" t="s">
        <v>712</v>
      </c>
      <c r="M336" s="53"/>
      <c r="N336" s="39"/>
      <c r="O336" s="40"/>
      <c r="P336" s="40"/>
      <c r="Q336" s="40"/>
      <c r="R336" s="58"/>
      <c r="S336" s="63" t="s">
        <v>917</v>
      </c>
      <c r="T336" s="61">
        <v>0</v>
      </c>
    </row>
    <row r="337" spans="1:20" ht="24.75" customHeight="1">
      <c r="A337" s="17">
        <v>716</v>
      </c>
      <c r="B337" s="2" t="s">
        <v>472</v>
      </c>
      <c r="C337" s="5" t="s">
        <v>24</v>
      </c>
      <c r="D337" s="32" t="s">
        <v>876</v>
      </c>
      <c r="E337" s="6">
        <v>1</v>
      </c>
      <c r="F337" s="6">
        <v>0</v>
      </c>
      <c r="G337" s="2" t="s">
        <v>168</v>
      </c>
      <c r="H337" s="7">
        <v>9754.5299999999988</v>
      </c>
      <c r="I337" s="7">
        <v>9754.5299999999988</v>
      </c>
      <c r="J337" s="9"/>
      <c r="K337" s="18"/>
      <c r="L337" s="9" t="s">
        <v>712</v>
      </c>
      <c r="M337" s="53"/>
      <c r="N337" s="39"/>
      <c r="O337" s="40"/>
      <c r="P337" s="40"/>
      <c r="Q337" s="40"/>
      <c r="R337" s="58"/>
      <c r="S337" s="63" t="s">
        <v>917</v>
      </c>
      <c r="T337" s="61">
        <v>0</v>
      </c>
    </row>
    <row r="338" spans="1:20" ht="24.75" customHeight="1">
      <c r="A338" s="17">
        <v>718</v>
      </c>
      <c r="B338" s="1" t="s">
        <v>473</v>
      </c>
      <c r="C338" s="5" t="s">
        <v>23</v>
      </c>
      <c r="D338" s="32" t="s">
        <v>870</v>
      </c>
      <c r="E338" s="6">
        <v>1</v>
      </c>
      <c r="F338" s="6">
        <v>0</v>
      </c>
      <c r="G338" s="2" t="s">
        <v>163</v>
      </c>
      <c r="H338" s="7">
        <v>51334.65</v>
      </c>
      <c r="I338" s="7">
        <v>6334.65</v>
      </c>
      <c r="J338" s="9"/>
      <c r="K338" s="18"/>
      <c r="L338" s="9" t="s">
        <v>712</v>
      </c>
      <c r="M338" s="53"/>
      <c r="N338" s="39"/>
      <c r="O338" s="40"/>
      <c r="P338" s="40"/>
      <c r="Q338" s="40"/>
      <c r="R338" s="58"/>
      <c r="S338" s="63" t="s">
        <v>917</v>
      </c>
      <c r="T338" s="61">
        <v>0</v>
      </c>
    </row>
    <row r="339" spans="1:20" ht="24.75" customHeight="1">
      <c r="A339" s="17">
        <v>720</v>
      </c>
      <c r="B339" s="1" t="s">
        <v>474</v>
      </c>
      <c r="C339" s="5" t="s">
        <v>2</v>
      </c>
      <c r="D339" s="32" t="s">
        <v>869</v>
      </c>
      <c r="E339" s="6">
        <v>1</v>
      </c>
      <c r="F339" s="6">
        <v>0</v>
      </c>
      <c r="G339" s="2" t="s">
        <v>172</v>
      </c>
      <c r="H339" s="7">
        <v>92158.21</v>
      </c>
      <c r="I339" s="7">
        <v>11260.390000000001</v>
      </c>
      <c r="J339" s="9" t="s">
        <v>695</v>
      </c>
      <c r="K339" s="18"/>
      <c r="L339" s="9" t="s">
        <v>712</v>
      </c>
      <c r="M339" s="53"/>
      <c r="N339" s="39"/>
      <c r="O339" s="40"/>
      <c r="P339" s="40"/>
      <c r="Q339" s="40"/>
      <c r="R339" s="58"/>
      <c r="S339" s="63" t="s">
        <v>917</v>
      </c>
      <c r="T339" s="61">
        <v>0</v>
      </c>
    </row>
    <row r="340" spans="1:20" ht="24.75" customHeight="1">
      <c r="A340" s="17">
        <v>721</v>
      </c>
      <c r="B340" s="2" t="s">
        <v>475</v>
      </c>
      <c r="C340" s="5" t="s">
        <v>33</v>
      </c>
      <c r="D340" s="32" t="s">
        <v>885</v>
      </c>
      <c r="E340" s="6">
        <v>1</v>
      </c>
      <c r="F340" s="6">
        <v>0</v>
      </c>
      <c r="G340" s="2" t="s">
        <v>165</v>
      </c>
      <c r="H340" s="7">
        <v>45000</v>
      </c>
      <c r="I340" s="7">
        <v>0</v>
      </c>
      <c r="J340" s="9"/>
      <c r="K340" s="18"/>
      <c r="L340" s="9" t="s">
        <v>712</v>
      </c>
      <c r="M340" s="53"/>
      <c r="N340" s="39"/>
      <c r="O340" s="40"/>
      <c r="P340" s="40"/>
      <c r="Q340" s="40"/>
      <c r="R340" s="58"/>
      <c r="S340" s="63" t="s">
        <v>917</v>
      </c>
      <c r="T340" s="61">
        <v>0</v>
      </c>
    </row>
    <row r="341" spans="1:20" ht="24.75" customHeight="1">
      <c r="A341" s="17">
        <v>722</v>
      </c>
      <c r="B341" s="2" t="s">
        <v>476</v>
      </c>
      <c r="C341" s="5" t="s">
        <v>33</v>
      </c>
      <c r="D341" s="32" t="s">
        <v>885</v>
      </c>
      <c r="E341" s="6">
        <v>1</v>
      </c>
      <c r="F341" s="6">
        <v>0</v>
      </c>
      <c r="G341" s="2" t="s">
        <v>165</v>
      </c>
      <c r="H341" s="7">
        <v>38000</v>
      </c>
      <c r="I341" s="7">
        <v>0</v>
      </c>
      <c r="J341" s="9"/>
      <c r="K341" s="18"/>
      <c r="L341" s="9" t="s">
        <v>712</v>
      </c>
      <c r="M341" s="53"/>
      <c r="N341" s="39"/>
      <c r="O341" s="40"/>
      <c r="P341" s="40"/>
      <c r="Q341" s="40"/>
      <c r="R341" s="58"/>
      <c r="S341" s="63" t="s">
        <v>917</v>
      </c>
      <c r="T341" s="61">
        <v>0</v>
      </c>
    </row>
    <row r="342" spans="1:20" ht="24.75" customHeight="1">
      <c r="A342" s="17">
        <v>723</v>
      </c>
      <c r="B342" s="2" t="s">
        <v>477</v>
      </c>
      <c r="C342" s="5" t="s">
        <v>23</v>
      </c>
      <c r="D342" s="32" t="s">
        <v>870</v>
      </c>
      <c r="E342" s="6">
        <v>1</v>
      </c>
      <c r="F342" s="6">
        <v>0</v>
      </c>
      <c r="G342" s="2" t="s">
        <v>165</v>
      </c>
      <c r="H342" s="7">
        <v>23000</v>
      </c>
      <c r="I342" s="7">
        <v>0</v>
      </c>
      <c r="J342" s="9"/>
      <c r="K342" s="18"/>
      <c r="L342" s="9" t="s">
        <v>712</v>
      </c>
      <c r="M342" s="53"/>
      <c r="N342" s="39"/>
      <c r="O342" s="40"/>
      <c r="P342" s="40"/>
      <c r="Q342" s="40"/>
      <c r="R342" s="58"/>
      <c r="S342" s="63" t="s">
        <v>917</v>
      </c>
      <c r="T342" s="61">
        <v>0</v>
      </c>
    </row>
    <row r="343" spans="1:20" ht="24.75" customHeight="1">
      <c r="A343" s="17">
        <v>724</v>
      </c>
      <c r="B343" s="2" t="s">
        <v>478</v>
      </c>
      <c r="C343" s="5" t="s">
        <v>0</v>
      </c>
      <c r="D343" s="32" t="s">
        <v>867</v>
      </c>
      <c r="E343" s="6">
        <v>1</v>
      </c>
      <c r="F343" s="6">
        <v>0</v>
      </c>
      <c r="G343" s="2" t="s">
        <v>165</v>
      </c>
      <c r="H343" s="7">
        <v>15000</v>
      </c>
      <c r="I343" s="7">
        <v>0</v>
      </c>
      <c r="J343" s="9"/>
      <c r="K343" s="18"/>
      <c r="L343" s="9" t="s">
        <v>712</v>
      </c>
      <c r="M343" s="53"/>
      <c r="N343" s="39"/>
      <c r="O343" s="40"/>
      <c r="P343" s="40"/>
      <c r="Q343" s="40"/>
      <c r="R343" s="58"/>
      <c r="S343" s="63" t="s">
        <v>917</v>
      </c>
      <c r="T343" s="61">
        <v>0</v>
      </c>
    </row>
    <row r="344" spans="1:20" ht="24.75" customHeight="1">
      <c r="A344" s="17">
        <v>725</v>
      </c>
      <c r="B344" s="2" t="s">
        <v>479</v>
      </c>
      <c r="C344" s="5" t="s">
        <v>33</v>
      </c>
      <c r="D344" s="32" t="s">
        <v>885</v>
      </c>
      <c r="E344" s="6">
        <v>1</v>
      </c>
      <c r="F344" s="6">
        <v>0</v>
      </c>
      <c r="G344" s="2" t="s">
        <v>165</v>
      </c>
      <c r="H344" s="7">
        <v>23000</v>
      </c>
      <c r="I344" s="7">
        <v>0</v>
      </c>
      <c r="J344" s="9"/>
      <c r="K344" s="18"/>
      <c r="L344" s="9" t="s">
        <v>712</v>
      </c>
      <c r="M344" s="53"/>
      <c r="N344" s="39"/>
      <c r="O344" s="40"/>
      <c r="P344" s="40"/>
      <c r="Q344" s="40"/>
      <c r="R344" s="58"/>
      <c r="S344" s="63" t="s">
        <v>917</v>
      </c>
      <c r="T344" s="61">
        <v>0</v>
      </c>
    </row>
    <row r="345" spans="1:20" ht="24.75" customHeight="1">
      <c r="A345" s="17">
        <v>726</v>
      </c>
      <c r="B345" s="2" t="s">
        <v>480</v>
      </c>
      <c r="C345" s="5" t="s">
        <v>30</v>
      </c>
      <c r="D345" s="32" t="s">
        <v>885</v>
      </c>
      <c r="E345" s="6">
        <v>1</v>
      </c>
      <c r="F345" s="6">
        <v>0</v>
      </c>
      <c r="G345" s="2" t="s">
        <v>165</v>
      </c>
      <c r="H345" s="7">
        <v>11000</v>
      </c>
      <c r="I345" s="7">
        <v>0</v>
      </c>
      <c r="J345" s="9"/>
      <c r="K345" s="18"/>
      <c r="L345" s="9" t="s">
        <v>712</v>
      </c>
      <c r="M345" s="53"/>
      <c r="N345" s="39"/>
      <c r="O345" s="40"/>
      <c r="P345" s="40"/>
      <c r="Q345" s="40"/>
      <c r="R345" s="58"/>
      <c r="S345" s="63" t="s">
        <v>917</v>
      </c>
      <c r="T345" s="61">
        <v>0</v>
      </c>
    </row>
    <row r="346" spans="1:20" ht="24.75" customHeight="1">
      <c r="A346" s="17">
        <v>727</v>
      </c>
      <c r="B346" s="2" t="s">
        <v>481</v>
      </c>
      <c r="C346" s="5" t="s">
        <v>33</v>
      </c>
      <c r="D346" s="32" t="s">
        <v>885</v>
      </c>
      <c r="E346" s="6">
        <v>1</v>
      </c>
      <c r="F346" s="6">
        <v>0</v>
      </c>
      <c r="G346" s="2" t="s">
        <v>165</v>
      </c>
      <c r="H346" s="7">
        <v>8000</v>
      </c>
      <c r="I346" s="7">
        <v>0</v>
      </c>
      <c r="J346" s="9"/>
      <c r="K346" s="18"/>
      <c r="L346" s="9" t="s">
        <v>712</v>
      </c>
      <c r="M346" s="53"/>
      <c r="N346" s="39"/>
      <c r="O346" s="40"/>
      <c r="P346" s="40"/>
      <c r="Q346" s="40"/>
      <c r="R346" s="58"/>
      <c r="S346" s="63" t="s">
        <v>917</v>
      </c>
      <c r="T346" s="61">
        <v>0</v>
      </c>
    </row>
    <row r="347" spans="1:20" ht="24.75" customHeight="1">
      <c r="A347" s="17">
        <v>728</v>
      </c>
      <c r="B347" s="1" t="s">
        <v>482</v>
      </c>
      <c r="C347" s="5" t="s">
        <v>23</v>
      </c>
      <c r="D347" s="32" t="s">
        <v>870</v>
      </c>
      <c r="E347" s="6">
        <v>1</v>
      </c>
      <c r="F347" s="6">
        <v>0</v>
      </c>
      <c r="G347" s="2" t="s">
        <v>168</v>
      </c>
      <c r="H347" s="7">
        <v>20500</v>
      </c>
      <c r="I347" s="7">
        <v>20500</v>
      </c>
      <c r="J347" s="9"/>
      <c r="K347" s="18"/>
      <c r="L347" s="9" t="s">
        <v>712</v>
      </c>
      <c r="M347" s="53"/>
      <c r="N347" s="39"/>
      <c r="O347" s="40"/>
      <c r="P347" s="40"/>
      <c r="Q347" s="40"/>
      <c r="R347" s="58"/>
      <c r="S347" s="63" t="s">
        <v>917</v>
      </c>
      <c r="T347" s="61">
        <v>0</v>
      </c>
    </row>
    <row r="348" spans="1:20" ht="24.75" customHeight="1">
      <c r="A348" s="17">
        <v>729</v>
      </c>
      <c r="B348" s="2" t="s">
        <v>483</v>
      </c>
      <c r="C348" s="5" t="s">
        <v>120</v>
      </c>
      <c r="D348" s="32" t="s">
        <v>890</v>
      </c>
      <c r="E348" s="6">
        <v>1</v>
      </c>
      <c r="F348" s="6">
        <v>1</v>
      </c>
      <c r="G348" s="2" t="s">
        <v>168</v>
      </c>
      <c r="H348" s="7">
        <v>63373.14</v>
      </c>
      <c r="I348" s="7">
        <v>63373.14</v>
      </c>
      <c r="J348" s="9" t="s">
        <v>709</v>
      </c>
      <c r="K348" s="18"/>
      <c r="L348" s="9" t="s">
        <v>717</v>
      </c>
      <c r="M348" s="53"/>
      <c r="N348" s="39">
        <v>44749</v>
      </c>
      <c r="O348" s="40">
        <v>44810</v>
      </c>
      <c r="P348" s="40">
        <v>44810</v>
      </c>
      <c r="Q348" s="40">
        <v>44923</v>
      </c>
      <c r="R348" s="58"/>
      <c r="S348" s="61" t="s">
        <v>920</v>
      </c>
      <c r="T348" s="61">
        <v>0</v>
      </c>
    </row>
    <row r="349" spans="1:20" ht="24.75" customHeight="1">
      <c r="A349" s="17">
        <v>730</v>
      </c>
      <c r="B349" s="1" t="s">
        <v>484</v>
      </c>
      <c r="C349" s="5" t="s">
        <v>127</v>
      </c>
      <c r="D349" s="32" t="s">
        <v>865</v>
      </c>
      <c r="E349" s="6">
        <v>1</v>
      </c>
      <c r="F349" s="6">
        <v>0</v>
      </c>
      <c r="G349" s="2" t="s">
        <v>171</v>
      </c>
      <c r="H349" s="7">
        <v>33575</v>
      </c>
      <c r="I349" s="7">
        <v>3575</v>
      </c>
      <c r="J349" s="9"/>
      <c r="K349" s="18"/>
      <c r="L349" s="9" t="s">
        <v>712</v>
      </c>
      <c r="M349" s="53"/>
      <c r="N349" s="39"/>
      <c r="O349" s="40"/>
      <c r="P349" s="40"/>
      <c r="Q349" s="40"/>
      <c r="R349" s="58"/>
      <c r="S349" s="63" t="s">
        <v>917</v>
      </c>
      <c r="T349" s="61">
        <v>0</v>
      </c>
    </row>
    <row r="350" spans="1:20" ht="24.75" customHeight="1">
      <c r="A350" s="17">
        <v>732</v>
      </c>
      <c r="B350" s="2" t="s">
        <v>485</v>
      </c>
      <c r="C350" s="5" t="s">
        <v>4</v>
      </c>
      <c r="D350" s="32" t="s">
        <v>889</v>
      </c>
      <c r="E350" s="6">
        <v>1</v>
      </c>
      <c r="F350" s="6">
        <v>0</v>
      </c>
      <c r="G350" s="2" t="s">
        <v>163</v>
      </c>
      <c r="H350" s="7">
        <v>1675915.4300000002</v>
      </c>
      <c r="I350" s="7">
        <v>1096196.1000000001</v>
      </c>
      <c r="J350" s="9"/>
      <c r="K350" s="18"/>
      <c r="L350" s="9" t="s">
        <v>712</v>
      </c>
      <c r="M350" s="53"/>
      <c r="N350" s="39"/>
      <c r="O350" s="40"/>
      <c r="P350" s="40"/>
      <c r="Q350" s="40"/>
      <c r="R350" s="58"/>
      <c r="S350" s="63" t="s">
        <v>917</v>
      </c>
      <c r="T350" s="61">
        <v>0</v>
      </c>
    </row>
    <row r="351" spans="1:20" ht="24.75" customHeight="1">
      <c r="A351" s="17">
        <v>733</v>
      </c>
      <c r="B351" s="2" t="s">
        <v>486</v>
      </c>
      <c r="C351" s="5" t="s">
        <v>25</v>
      </c>
      <c r="D351" s="32" t="s">
        <v>863</v>
      </c>
      <c r="E351" s="6">
        <v>1</v>
      </c>
      <c r="F351" s="6">
        <v>0</v>
      </c>
      <c r="G351" s="2" t="s">
        <v>168</v>
      </c>
      <c r="H351" s="7">
        <v>82380.850000000006</v>
      </c>
      <c r="I351" s="7">
        <v>82380.850000000006</v>
      </c>
      <c r="J351" s="9"/>
      <c r="K351" s="18"/>
      <c r="L351" s="9" t="s">
        <v>712</v>
      </c>
      <c r="M351" s="53"/>
      <c r="N351" s="39"/>
      <c r="O351" s="40"/>
      <c r="P351" s="40"/>
      <c r="Q351" s="40"/>
      <c r="R351" s="58"/>
      <c r="S351" s="63" t="s">
        <v>917</v>
      </c>
      <c r="T351" s="61">
        <v>0</v>
      </c>
    </row>
    <row r="352" spans="1:20" ht="24.75" customHeight="1">
      <c r="A352" s="17">
        <v>734</v>
      </c>
      <c r="B352" s="1" t="s">
        <v>487</v>
      </c>
      <c r="C352" s="5" t="s">
        <v>37</v>
      </c>
      <c r="D352" s="32" t="s">
        <v>895</v>
      </c>
      <c r="E352" s="6">
        <v>1</v>
      </c>
      <c r="F352" s="6">
        <v>1</v>
      </c>
      <c r="G352" s="2" t="s">
        <v>168</v>
      </c>
      <c r="H352" s="7">
        <v>164587.25</v>
      </c>
      <c r="I352" s="7">
        <v>133705.25</v>
      </c>
      <c r="J352" s="9" t="s">
        <v>709</v>
      </c>
      <c r="K352" s="18"/>
      <c r="L352" s="9" t="s">
        <v>825</v>
      </c>
      <c r="M352" s="53"/>
      <c r="N352" s="39">
        <v>43976</v>
      </c>
      <c r="O352" s="40"/>
      <c r="P352" s="40"/>
      <c r="Q352" s="40"/>
      <c r="R352" s="58"/>
      <c r="S352" s="61" t="s">
        <v>920</v>
      </c>
      <c r="T352" s="61">
        <v>0</v>
      </c>
    </row>
    <row r="353" spans="1:20" ht="24.75" customHeight="1">
      <c r="A353" s="17">
        <v>738</v>
      </c>
      <c r="B353" s="2" t="s">
        <v>488</v>
      </c>
      <c r="C353" s="5" t="s">
        <v>126</v>
      </c>
      <c r="D353" s="32" t="s">
        <v>880</v>
      </c>
      <c r="E353" s="6">
        <v>1</v>
      </c>
      <c r="F353" s="6">
        <v>0</v>
      </c>
      <c r="G353" s="2" t="s">
        <v>171</v>
      </c>
      <c r="H353" s="7">
        <v>234935.4</v>
      </c>
      <c r="I353" s="7">
        <v>9935.4</v>
      </c>
      <c r="J353" s="9"/>
      <c r="K353" s="18"/>
      <c r="L353" s="9" t="s">
        <v>712</v>
      </c>
      <c r="M353" s="53"/>
      <c r="N353" s="39"/>
      <c r="O353" s="40"/>
      <c r="P353" s="40"/>
      <c r="Q353" s="40"/>
      <c r="R353" s="58"/>
      <c r="S353" s="63" t="s">
        <v>917</v>
      </c>
      <c r="T353" s="61">
        <v>0</v>
      </c>
    </row>
    <row r="354" spans="1:20" ht="24.75" customHeight="1">
      <c r="A354" s="17">
        <v>739</v>
      </c>
      <c r="B354" s="1" t="s">
        <v>489</v>
      </c>
      <c r="C354" s="5" t="s">
        <v>133</v>
      </c>
      <c r="D354" s="32" t="s">
        <v>878</v>
      </c>
      <c r="E354" s="6">
        <v>1</v>
      </c>
      <c r="F354" s="6">
        <v>0</v>
      </c>
      <c r="G354" s="2" t="s">
        <v>168</v>
      </c>
      <c r="H354" s="7">
        <v>171812.72</v>
      </c>
      <c r="I354" s="7">
        <v>171812.72</v>
      </c>
      <c r="J354" s="9" t="s">
        <v>697</v>
      </c>
      <c r="K354" s="18"/>
      <c r="L354" s="9" t="s">
        <v>712</v>
      </c>
      <c r="M354" s="53"/>
      <c r="N354" s="39"/>
      <c r="O354" s="40"/>
      <c r="P354" s="40"/>
      <c r="Q354" s="40"/>
      <c r="R354" s="58"/>
      <c r="S354" s="63" t="s">
        <v>917</v>
      </c>
      <c r="T354" s="61">
        <v>0</v>
      </c>
    </row>
    <row r="355" spans="1:20" ht="24.75" customHeight="1">
      <c r="A355" s="17">
        <v>741</v>
      </c>
      <c r="B355" s="1" t="s">
        <v>490</v>
      </c>
      <c r="C355" s="5" t="s">
        <v>24</v>
      </c>
      <c r="D355" s="32" t="s">
        <v>876</v>
      </c>
      <c r="E355" s="6">
        <v>1</v>
      </c>
      <c r="F355" s="6">
        <v>0</v>
      </c>
      <c r="G355" s="2" t="s">
        <v>168</v>
      </c>
      <c r="H355" s="7">
        <v>67680.679999999993</v>
      </c>
      <c r="I355" s="7">
        <v>67680.679999999993</v>
      </c>
      <c r="J355" s="9"/>
      <c r="K355" s="18"/>
      <c r="L355" s="9" t="s">
        <v>712</v>
      </c>
      <c r="M355" s="53"/>
      <c r="N355" s="39"/>
      <c r="O355" s="40"/>
      <c r="P355" s="40"/>
      <c r="Q355" s="40"/>
      <c r="R355" s="58"/>
      <c r="S355" s="63" t="s">
        <v>917</v>
      </c>
      <c r="T355" s="61">
        <v>0</v>
      </c>
    </row>
    <row r="356" spans="1:20" ht="24.75" customHeight="1">
      <c r="A356" s="21">
        <v>744</v>
      </c>
      <c r="B356" s="3" t="s">
        <v>491</v>
      </c>
      <c r="C356" s="10" t="s">
        <v>24</v>
      </c>
      <c r="D356" s="32" t="s">
        <v>876</v>
      </c>
      <c r="E356" s="6">
        <v>1</v>
      </c>
      <c r="F356" s="6">
        <v>0</v>
      </c>
      <c r="G356" s="2" t="s">
        <v>163</v>
      </c>
      <c r="H356" s="7">
        <v>103772.42000000001</v>
      </c>
      <c r="I356" s="7">
        <v>78381.240000000005</v>
      </c>
      <c r="J356" s="9"/>
      <c r="K356" s="18"/>
      <c r="L356" s="9" t="s">
        <v>712</v>
      </c>
      <c r="M356" s="53"/>
      <c r="N356" s="39"/>
      <c r="O356" s="40"/>
      <c r="P356" s="40"/>
      <c r="Q356" s="40"/>
      <c r="R356" s="58"/>
      <c r="S356" s="63" t="s">
        <v>917</v>
      </c>
      <c r="T356" s="61">
        <v>0</v>
      </c>
    </row>
    <row r="357" spans="1:20" ht="24.75" customHeight="1">
      <c r="A357" s="17">
        <v>747</v>
      </c>
      <c r="B357" s="1" t="s">
        <v>492</v>
      </c>
      <c r="C357" s="5" t="s">
        <v>24</v>
      </c>
      <c r="D357" s="32" t="s">
        <v>876</v>
      </c>
      <c r="E357" s="6">
        <v>1</v>
      </c>
      <c r="F357" s="6">
        <v>0</v>
      </c>
      <c r="G357" s="2" t="s">
        <v>168</v>
      </c>
      <c r="H357" s="7">
        <v>352415.77</v>
      </c>
      <c r="I357" s="7">
        <v>352415.77</v>
      </c>
      <c r="J357" s="9"/>
      <c r="K357" s="18"/>
      <c r="L357" s="9" t="s">
        <v>712</v>
      </c>
      <c r="M357" s="53"/>
      <c r="N357" s="39"/>
      <c r="O357" s="40"/>
      <c r="P357" s="40"/>
      <c r="Q357" s="40"/>
      <c r="R357" s="58"/>
      <c r="S357" s="63" t="s">
        <v>917</v>
      </c>
      <c r="T357" s="61">
        <v>0</v>
      </c>
    </row>
    <row r="358" spans="1:20" ht="24.75" customHeight="1">
      <c r="A358" s="17">
        <v>748</v>
      </c>
      <c r="B358" s="2" t="s">
        <v>493</v>
      </c>
      <c r="C358" s="5" t="s">
        <v>117</v>
      </c>
      <c r="D358" s="32" t="s">
        <v>888</v>
      </c>
      <c r="E358" s="6">
        <v>1</v>
      </c>
      <c r="F358" s="6">
        <v>0</v>
      </c>
      <c r="G358" s="2" t="s">
        <v>171</v>
      </c>
      <c r="H358" s="7">
        <v>615909.51</v>
      </c>
      <c r="I358" s="7">
        <v>14909.51</v>
      </c>
      <c r="J358" s="9" t="s">
        <v>695</v>
      </c>
      <c r="K358" s="18"/>
      <c r="L358" s="9" t="s">
        <v>712</v>
      </c>
      <c r="M358" s="53"/>
      <c r="N358" s="39"/>
      <c r="O358" s="40"/>
      <c r="P358" s="40"/>
      <c r="Q358" s="40"/>
      <c r="R358" s="58"/>
      <c r="S358" s="63" t="s">
        <v>917</v>
      </c>
      <c r="T358" s="61">
        <v>0</v>
      </c>
    </row>
    <row r="359" spans="1:20" ht="24.75" customHeight="1">
      <c r="A359" s="17">
        <v>749</v>
      </c>
      <c r="B359" s="2" t="s">
        <v>494</v>
      </c>
      <c r="C359" s="5" t="s">
        <v>119</v>
      </c>
      <c r="D359" s="32" t="s">
        <v>868</v>
      </c>
      <c r="E359" s="6">
        <v>1</v>
      </c>
      <c r="F359" s="6">
        <v>0</v>
      </c>
      <c r="G359" s="2" t="s">
        <v>176</v>
      </c>
      <c r="H359" s="7">
        <v>2061.67</v>
      </c>
      <c r="I359" s="7">
        <v>2061.67</v>
      </c>
      <c r="J359" s="9"/>
      <c r="K359" s="18"/>
      <c r="L359" s="9" t="s">
        <v>712</v>
      </c>
      <c r="M359" s="53"/>
      <c r="N359" s="39"/>
      <c r="O359" s="40"/>
      <c r="P359" s="40"/>
      <c r="Q359" s="40"/>
      <c r="R359" s="58"/>
      <c r="S359" s="63" t="s">
        <v>917</v>
      </c>
      <c r="T359" s="61">
        <v>0</v>
      </c>
    </row>
    <row r="360" spans="1:20" ht="24.75" customHeight="1">
      <c r="A360" s="17">
        <v>750</v>
      </c>
      <c r="B360" s="2" t="s">
        <v>495</v>
      </c>
      <c r="C360" s="5" t="s">
        <v>5</v>
      </c>
      <c r="D360" s="32" t="s">
        <v>866</v>
      </c>
      <c r="E360" s="6">
        <v>1</v>
      </c>
      <c r="F360" s="6">
        <v>0</v>
      </c>
      <c r="G360" s="2" t="s">
        <v>165</v>
      </c>
      <c r="H360" s="7">
        <v>30000</v>
      </c>
      <c r="I360" s="7">
        <v>0</v>
      </c>
      <c r="J360" s="9" t="s">
        <v>695</v>
      </c>
      <c r="K360" s="18"/>
      <c r="L360" s="9" t="s">
        <v>712</v>
      </c>
      <c r="M360" s="53"/>
      <c r="N360" s="39"/>
      <c r="O360" s="40"/>
      <c r="P360" s="40"/>
      <c r="Q360" s="40"/>
      <c r="R360" s="58"/>
      <c r="S360" s="63" t="s">
        <v>917</v>
      </c>
      <c r="T360" s="61">
        <v>0</v>
      </c>
    </row>
    <row r="361" spans="1:20" ht="24.75" customHeight="1">
      <c r="A361" s="17">
        <v>751</v>
      </c>
      <c r="B361" s="1" t="s">
        <v>496</v>
      </c>
      <c r="C361" s="5" t="s">
        <v>24</v>
      </c>
      <c r="D361" s="32" t="s">
        <v>876</v>
      </c>
      <c r="E361" s="6">
        <v>1</v>
      </c>
      <c r="F361" s="6">
        <v>0</v>
      </c>
      <c r="G361" s="2" t="s">
        <v>168</v>
      </c>
      <c r="H361" s="7">
        <v>69351.040000000008</v>
      </c>
      <c r="I361" s="7">
        <v>69351.040000000008</v>
      </c>
      <c r="J361" s="9"/>
      <c r="K361" s="18"/>
      <c r="L361" s="9" t="s">
        <v>712</v>
      </c>
      <c r="M361" s="53"/>
      <c r="N361" s="39"/>
      <c r="O361" s="40"/>
      <c r="P361" s="40"/>
      <c r="Q361" s="40"/>
      <c r="R361" s="58"/>
      <c r="S361" s="63" t="s">
        <v>917</v>
      </c>
      <c r="T361" s="61">
        <v>0</v>
      </c>
    </row>
    <row r="362" spans="1:20" ht="24.75" customHeight="1">
      <c r="A362" s="17">
        <v>753</v>
      </c>
      <c r="B362" s="1" t="s">
        <v>497</v>
      </c>
      <c r="C362" s="5" t="s">
        <v>133</v>
      </c>
      <c r="D362" s="32" t="s">
        <v>878</v>
      </c>
      <c r="E362" s="6">
        <v>1</v>
      </c>
      <c r="F362" s="6">
        <v>0</v>
      </c>
      <c r="G362" s="2" t="s">
        <v>168</v>
      </c>
      <c r="H362" s="7">
        <v>49146.55</v>
      </c>
      <c r="I362" s="7">
        <v>49146.55</v>
      </c>
      <c r="J362" s="9" t="s">
        <v>704</v>
      </c>
      <c r="K362" s="18"/>
      <c r="L362" s="9" t="s">
        <v>804</v>
      </c>
      <c r="M362" s="53"/>
      <c r="N362" s="39"/>
      <c r="O362" s="40"/>
      <c r="P362" s="40"/>
      <c r="Q362" s="40"/>
      <c r="R362" s="58"/>
      <c r="S362" s="63" t="s">
        <v>917</v>
      </c>
      <c r="T362" s="61">
        <v>0</v>
      </c>
    </row>
    <row r="363" spans="1:20" ht="24.75" customHeight="1">
      <c r="A363" s="17">
        <v>754</v>
      </c>
      <c r="B363" s="2" t="s">
        <v>498</v>
      </c>
      <c r="C363" s="5" t="s">
        <v>118</v>
      </c>
      <c r="D363" s="32" t="s">
        <v>907</v>
      </c>
      <c r="E363" s="6">
        <v>1</v>
      </c>
      <c r="F363" s="6">
        <v>0</v>
      </c>
      <c r="G363" s="2" t="s">
        <v>168</v>
      </c>
      <c r="H363" s="7">
        <v>59479.839999999997</v>
      </c>
      <c r="I363" s="7">
        <v>59479.839999999997</v>
      </c>
      <c r="J363" s="9" t="s">
        <v>697</v>
      </c>
      <c r="K363" s="18"/>
      <c r="L363" s="9" t="s">
        <v>712</v>
      </c>
      <c r="M363" s="53"/>
      <c r="N363" s="39">
        <v>43143</v>
      </c>
      <c r="O363" s="40">
        <v>43396</v>
      </c>
      <c r="P363" s="40">
        <v>43396</v>
      </c>
      <c r="Q363" s="40">
        <v>43704</v>
      </c>
      <c r="R363" s="58"/>
      <c r="S363" s="63" t="s">
        <v>917</v>
      </c>
      <c r="T363" s="61">
        <v>0</v>
      </c>
    </row>
    <row r="364" spans="1:20" ht="24.75" customHeight="1">
      <c r="A364" s="17">
        <v>755</v>
      </c>
      <c r="B364" s="1" t="s">
        <v>499</v>
      </c>
      <c r="C364" s="5" t="s">
        <v>134</v>
      </c>
      <c r="D364" s="32" t="s">
        <v>864</v>
      </c>
      <c r="E364" s="6">
        <v>1</v>
      </c>
      <c r="F364" s="6">
        <v>0</v>
      </c>
      <c r="G364" s="2" t="s">
        <v>168</v>
      </c>
      <c r="H364" s="7">
        <v>214132.72</v>
      </c>
      <c r="I364" s="7">
        <v>214132.72</v>
      </c>
      <c r="J364" s="9"/>
      <c r="K364" s="18"/>
      <c r="L364" s="9" t="s">
        <v>712</v>
      </c>
      <c r="M364" s="53"/>
      <c r="N364" s="39"/>
      <c r="O364" s="40"/>
      <c r="P364" s="40"/>
      <c r="Q364" s="40"/>
      <c r="R364" s="58"/>
      <c r="S364" s="63" t="s">
        <v>917</v>
      </c>
      <c r="T364" s="61">
        <v>0</v>
      </c>
    </row>
    <row r="365" spans="1:20" ht="24.75" customHeight="1">
      <c r="A365" s="17">
        <v>756</v>
      </c>
      <c r="B365" s="2" t="s">
        <v>500</v>
      </c>
      <c r="C365" s="5" t="s">
        <v>134</v>
      </c>
      <c r="D365" s="32" t="s">
        <v>864</v>
      </c>
      <c r="E365" s="6">
        <v>1</v>
      </c>
      <c r="F365" s="6">
        <v>0</v>
      </c>
      <c r="G365" s="2" t="s">
        <v>168</v>
      </c>
      <c r="H365" s="7">
        <v>393622.60000000003</v>
      </c>
      <c r="I365" s="7">
        <v>393622.60000000003</v>
      </c>
      <c r="J365" s="9"/>
      <c r="K365" s="18"/>
      <c r="L365" s="9" t="s">
        <v>712</v>
      </c>
      <c r="M365" s="53"/>
      <c r="N365" s="39"/>
      <c r="O365" s="40"/>
      <c r="P365" s="40"/>
      <c r="Q365" s="40"/>
      <c r="R365" s="58"/>
      <c r="S365" s="63" t="s">
        <v>917</v>
      </c>
      <c r="T365" s="61">
        <v>0</v>
      </c>
    </row>
    <row r="366" spans="1:20" ht="24.75" customHeight="1">
      <c r="A366" s="17">
        <v>757</v>
      </c>
      <c r="B366" s="2" t="s">
        <v>501</v>
      </c>
      <c r="C366" s="5" t="s">
        <v>119</v>
      </c>
      <c r="D366" s="32" t="s">
        <v>868</v>
      </c>
      <c r="E366" s="6">
        <v>1</v>
      </c>
      <c r="F366" s="6">
        <v>0</v>
      </c>
      <c r="G366" s="2" t="s">
        <v>168</v>
      </c>
      <c r="H366" s="7">
        <v>53565.15</v>
      </c>
      <c r="I366" s="7">
        <v>53565.15</v>
      </c>
      <c r="J366" s="9"/>
      <c r="K366" s="18"/>
      <c r="L366" s="9" t="s">
        <v>712</v>
      </c>
      <c r="M366" s="53"/>
      <c r="N366" s="39"/>
      <c r="O366" s="40"/>
      <c r="P366" s="40"/>
      <c r="Q366" s="40"/>
      <c r="R366" s="58"/>
      <c r="S366" s="63" t="s">
        <v>917</v>
      </c>
      <c r="T366" s="61">
        <v>0</v>
      </c>
    </row>
    <row r="367" spans="1:20" ht="24.75" customHeight="1">
      <c r="A367" s="17">
        <v>758</v>
      </c>
      <c r="B367" s="2" t="s">
        <v>502</v>
      </c>
      <c r="C367" s="5" t="s">
        <v>108</v>
      </c>
      <c r="D367" s="32" t="s">
        <v>908</v>
      </c>
      <c r="E367" s="6">
        <v>1</v>
      </c>
      <c r="F367" s="6">
        <v>1</v>
      </c>
      <c r="G367" s="2" t="s">
        <v>168</v>
      </c>
      <c r="H367" s="7">
        <v>136913.04999999999</v>
      </c>
      <c r="I367" s="7">
        <v>136913.04999999999</v>
      </c>
      <c r="J367" s="9" t="s">
        <v>709</v>
      </c>
      <c r="K367" s="18"/>
      <c r="L367" s="9" t="s">
        <v>717</v>
      </c>
      <c r="M367" s="53"/>
      <c r="N367" s="39">
        <v>44382</v>
      </c>
      <c r="O367" s="40">
        <v>44673</v>
      </c>
      <c r="P367" s="40">
        <v>44673</v>
      </c>
      <c r="Q367" s="40">
        <v>44720</v>
      </c>
      <c r="R367" s="58"/>
      <c r="S367" s="61" t="s">
        <v>920</v>
      </c>
      <c r="T367" s="61">
        <v>0</v>
      </c>
    </row>
    <row r="368" spans="1:20" ht="24.75" customHeight="1">
      <c r="A368" s="17">
        <v>760</v>
      </c>
      <c r="B368" s="1" t="s">
        <v>503</v>
      </c>
      <c r="C368" s="5" t="s">
        <v>126</v>
      </c>
      <c r="D368" s="32" t="s">
        <v>880</v>
      </c>
      <c r="E368" s="6">
        <v>1</v>
      </c>
      <c r="F368" s="6">
        <v>0</v>
      </c>
      <c r="G368" s="2" t="s">
        <v>168</v>
      </c>
      <c r="H368" s="7">
        <v>12170.560000000001</v>
      </c>
      <c r="I368" s="7">
        <v>12170.560000000001</v>
      </c>
      <c r="J368" s="9"/>
      <c r="K368" s="18"/>
      <c r="L368" s="9" t="s">
        <v>712</v>
      </c>
      <c r="M368" s="53"/>
      <c r="N368" s="39"/>
      <c r="O368" s="40"/>
      <c r="P368" s="40"/>
      <c r="Q368" s="40"/>
      <c r="R368" s="58"/>
      <c r="S368" s="63" t="s">
        <v>917</v>
      </c>
      <c r="T368" s="61">
        <v>0</v>
      </c>
    </row>
    <row r="369" spans="1:20" ht="24.75" customHeight="1">
      <c r="A369" s="17">
        <v>761</v>
      </c>
      <c r="B369" s="1" t="s">
        <v>504</v>
      </c>
      <c r="C369" s="5" t="s">
        <v>126</v>
      </c>
      <c r="D369" s="32" t="s">
        <v>880</v>
      </c>
      <c r="E369" s="6">
        <v>1</v>
      </c>
      <c r="F369" s="6">
        <v>0</v>
      </c>
      <c r="G369" s="2" t="s">
        <v>168</v>
      </c>
      <c r="H369" s="7">
        <v>34857.15</v>
      </c>
      <c r="I369" s="7">
        <v>34857.15</v>
      </c>
      <c r="J369" s="9"/>
      <c r="K369" s="18"/>
      <c r="L369" s="9" t="s">
        <v>712</v>
      </c>
      <c r="M369" s="53"/>
      <c r="N369" s="39"/>
      <c r="O369" s="40"/>
      <c r="P369" s="40"/>
      <c r="Q369" s="40"/>
      <c r="R369" s="58"/>
      <c r="S369" s="63" t="s">
        <v>917</v>
      </c>
      <c r="T369" s="61">
        <v>0</v>
      </c>
    </row>
    <row r="370" spans="1:20" ht="24.75" customHeight="1">
      <c r="A370" s="17">
        <v>763</v>
      </c>
      <c r="B370" s="1" t="s">
        <v>505</v>
      </c>
      <c r="C370" s="5" t="s">
        <v>128</v>
      </c>
      <c r="D370" s="32" t="s">
        <v>858</v>
      </c>
      <c r="E370" s="6">
        <v>1</v>
      </c>
      <c r="F370" s="6">
        <v>0</v>
      </c>
      <c r="G370" s="2" t="s">
        <v>176</v>
      </c>
      <c r="H370" s="7">
        <v>0</v>
      </c>
      <c r="I370" s="7">
        <v>0</v>
      </c>
      <c r="J370" s="9"/>
      <c r="K370" s="18"/>
      <c r="L370" s="9" t="s">
        <v>712</v>
      </c>
      <c r="M370" s="53"/>
      <c r="N370" s="39"/>
      <c r="O370" s="40"/>
      <c r="P370" s="40"/>
      <c r="Q370" s="40"/>
      <c r="R370" s="58"/>
      <c r="S370" s="63" t="s">
        <v>917</v>
      </c>
      <c r="T370" s="61">
        <v>0</v>
      </c>
    </row>
    <row r="371" spans="1:20" ht="68.25" customHeight="1">
      <c r="A371" s="17">
        <v>765</v>
      </c>
      <c r="B371" s="1" t="s">
        <v>506</v>
      </c>
      <c r="C371" s="5" t="s">
        <v>120</v>
      </c>
      <c r="D371" s="32" t="s">
        <v>890</v>
      </c>
      <c r="E371" s="6">
        <v>1</v>
      </c>
      <c r="F371" s="6">
        <v>1</v>
      </c>
      <c r="G371" s="2" t="s">
        <v>171</v>
      </c>
      <c r="H371" s="7">
        <v>533618.57999999996</v>
      </c>
      <c r="I371" s="7">
        <v>3618.58</v>
      </c>
      <c r="J371" s="9"/>
      <c r="K371" s="89">
        <f>0.03*(H371-I371)</f>
        <v>15900</v>
      </c>
      <c r="L371" s="9" t="s">
        <v>743</v>
      </c>
      <c r="M371" s="76">
        <v>0</v>
      </c>
      <c r="N371" s="39"/>
      <c r="O371" s="40"/>
      <c r="P371" s="40"/>
      <c r="Q371" s="40"/>
      <c r="R371" s="58"/>
      <c r="S371" s="85" t="s">
        <v>922</v>
      </c>
      <c r="T371" s="65">
        <v>0</v>
      </c>
    </row>
    <row r="372" spans="1:20" ht="24.75" customHeight="1">
      <c r="A372" s="17">
        <v>766</v>
      </c>
      <c r="B372" s="2" t="s">
        <v>507</v>
      </c>
      <c r="C372" s="5" t="s">
        <v>117</v>
      </c>
      <c r="D372" s="32" t="s">
        <v>888</v>
      </c>
      <c r="E372" s="6">
        <v>1</v>
      </c>
      <c r="F372" s="6">
        <v>0</v>
      </c>
      <c r="G372" s="2" t="s">
        <v>171</v>
      </c>
      <c r="H372" s="7">
        <v>263000</v>
      </c>
      <c r="I372" s="7">
        <v>0</v>
      </c>
      <c r="J372" s="9"/>
      <c r="K372" s="18"/>
      <c r="L372" s="9" t="s">
        <v>712</v>
      </c>
      <c r="M372" s="53"/>
      <c r="N372" s="39"/>
      <c r="O372" s="40"/>
      <c r="P372" s="40"/>
      <c r="Q372" s="40"/>
      <c r="R372" s="58"/>
      <c r="S372" s="63" t="s">
        <v>917</v>
      </c>
      <c r="T372" s="61">
        <v>0</v>
      </c>
    </row>
    <row r="373" spans="1:20" ht="24.75" customHeight="1">
      <c r="A373" s="17">
        <v>767</v>
      </c>
      <c r="B373" s="1" t="s">
        <v>508</v>
      </c>
      <c r="C373" s="5" t="s">
        <v>143</v>
      </c>
      <c r="D373" s="32" t="s">
        <v>909</v>
      </c>
      <c r="E373" s="6">
        <v>1</v>
      </c>
      <c r="F373" s="6">
        <v>0</v>
      </c>
      <c r="G373" s="2" t="s">
        <v>163</v>
      </c>
      <c r="H373" s="7">
        <v>502496.17000000004</v>
      </c>
      <c r="I373" s="7">
        <v>141496.17000000001</v>
      </c>
      <c r="J373" s="9"/>
      <c r="K373" s="18"/>
      <c r="L373" s="9" t="s">
        <v>712</v>
      </c>
      <c r="M373" s="53"/>
      <c r="N373" s="39"/>
      <c r="O373" s="40"/>
      <c r="P373" s="40"/>
      <c r="Q373" s="40"/>
      <c r="R373" s="58"/>
      <c r="S373" s="63" t="s">
        <v>917</v>
      </c>
      <c r="T373" s="61">
        <v>0</v>
      </c>
    </row>
    <row r="374" spans="1:20" ht="24.75" customHeight="1">
      <c r="A374" s="17">
        <v>768</v>
      </c>
      <c r="B374" s="2" t="s">
        <v>509</v>
      </c>
      <c r="C374" s="5" t="s">
        <v>133</v>
      </c>
      <c r="D374" s="32" t="s">
        <v>878</v>
      </c>
      <c r="E374" s="6">
        <v>1</v>
      </c>
      <c r="F374" s="6">
        <v>0</v>
      </c>
      <c r="G374" s="2" t="s">
        <v>168</v>
      </c>
      <c r="H374" s="7">
        <v>1456232.39</v>
      </c>
      <c r="I374" s="7">
        <v>1456232.39</v>
      </c>
      <c r="J374" s="9" t="s">
        <v>704</v>
      </c>
      <c r="K374" s="18"/>
      <c r="L374" s="9" t="s">
        <v>720</v>
      </c>
      <c r="M374" s="53"/>
      <c r="N374" s="39">
        <v>44263</v>
      </c>
      <c r="O374" s="40">
        <v>44350</v>
      </c>
      <c r="P374" s="40">
        <v>44398</v>
      </c>
      <c r="Q374" s="40">
        <v>44582</v>
      </c>
      <c r="R374" s="58"/>
      <c r="S374" s="63" t="s">
        <v>917</v>
      </c>
      <c r="T374" s="61">
        <v>0</v>
      </c>
    </row>
    <row r="375" spans="1:20" ht="24.75" customHeight="1">
      <c r="A375" s="17">
        <v>769</v>
      </c>
      <c r="B375" s="1" t="s">
        <v>107</v>
      </c>
      <c r="C375" s="5" t="s">
        <v>106</v>
      </c>
      <c r="D375" s="32" t="s">
        <v>107</v>
      </c>
      <c r="E375" s="6">
        <v>1</v>
      </c>
      <c r="F375" s="6">
        <v>1</v>
      </c>
      <c r="G375" s="2" t="s">
        <v>168</v>
      </c>
      <c r="H375" s="7">
        <v>246945.07</v>
      </c>
      <c r="I375" s="7">
        <v>246945.07</v>
      </c>
      <c r="J375" s="9" t="s">
        <v>709</v>
      </c>
      <c r="K375" s="18"/>
      <c r="L375" s="9" t="s">
        <v>717</v>
      </c>
      <c r="M375" s="53"/>
      <c r="N375" s="39">
        <v>44004</v>
      </c>
      <c r="O375" s="40">
        <v>44183</v>
      </c>
      <c r="P375" s="40">
        <v>44390</v>
      </c>
      <c r="Q375" s="40">
        <v>44475</v>
      </c>
      <c r="R375" s="58"/>
      <c r="S375" s="61" t="s">
        <v>920</v>
      </c>
      <c r="T375" s="61">
        <v>0</v>
      </c>
    </row>
    <row r="376" spans="1:20" ht="24.75" customHeight="1">
      <c r="A376" s="17">
        <v>770</v>
      </c>
      <c r="B376" s="2" t="s">
        <v>510</v>
      </c>
      <c r="C376" s="5" t="s">
        <v>126</v>
      </c>
      <c r="D376" s="32" t="s">
        <v>880</v>
      </c>
      <c r="E376" s="6">
        <v>1</v>
      </c>
      <c r="F376" s="6">
        <v>0</v>
      </c>
      <c r="G376" s="2" t="s">
        <v>163</v>
      </c>
      <c r="H376" s="7">
        <v>19078.12</v>
      </c>
      <c r="I376" s="7">
        <v>4078.12</v>
      </c>
      <c r="J376" s="9"/>
      <c r="K376" s="18"/>
      <c r="L376" s="9" t="s">
        <v>712</v>
      </c>
      <c r="M376" s="53"/>
      <c r="N376" s="39"/>
      <c r="O376" s="40"/>
      <c r="P376" s="40"/>
      <c r="Q376" s="40"/>
      <c r="R376" s="58"/>
      <c r="S376" s="63" t="s">
        <v>917</v>
      </c>
      <c r="T376" s="61">
        <v>0</v>
      </c>
    </row>
    <row r="377" spans="1:20" ht="24.75" customHeight="1">
      <c r="A377" s="17">
        <v>771</v>
      </c>
      <c r="B377" s="2" t="s">
        <v>511</v>
      </c>
      <c r="C377" s="5" t="s">
        <v>126</v>
      </c>
      <c r="D377" s="32" t="s">
        <v>880</v>
      </c>
      <c r="E377" s="6">
        <v>1</v>
      </c>
      <c r="F377" s="6">
        <v>0</v>
      </c>
      <c r="G377" s="2" t="s">
        <v>168</v>
      </c>
      <c r="H377" s="7">
        <v>87607.16</v>
      </c>
      <c r="I377" s="7">
        <v>87607.16</v>
      </c>
      <c r="J377" s="9"/>
      <c r="K377" s="18"/>
      <c r="L377" s="9" t="s">
        <v>712</v>
      </c>
      <c r="M377" s="53"/>
      <c r="N377" s="39"/>
      <c r="O377" s="40"/>
      <c r="P377" s="40"/>
      <c r="Q377" s="40"/>
      <c r="R377" s="58"/>
      <c r="S377" s="63" t="s">
        <v>917</v>
      </c>
      <c r="T377" s="61">
        <v>0</v>
      </c>
    </row>
    <row r="378" spans="1:20" ht="24.75" customHeight="1">
      <c r="A378" s="17">
        <v>774</v>
      </c>
      <c r="B378" s="1" t="s">
        <v>512</v>
      </c>
      <c r="C378" s="5" t="s">
        <v>134</v>
      </c>
      <c r="D378" s="32" t="s">
        <v>864</v>
      </c>
      <c r="E378" s="6">
        <v>1</v>
      </c>
      <c r="F378" s="6">
        <v>0</v>
      </c>
      <c r="G378" s="2" t="s">
        <v>171</v>
      </c>
      <c r="H378" s="7">
        <v>150236.4</v>
      </c>
      <c r="I378" s="7">
        <v>236.4</v>
      </c>
      <c r="J378" s="9"/>
      <c r="K378" s="18"/>
      <c r="L378" s="9" t="s">
        <v>712</v>
      </c>
      <c r="M378" s="53"/>
      <c r="N378" s="39"/>
      <c r="O378" s="40"/>
      <c r="P378" s="40"/>
      <c r="Q378" s="40"/>
      <c r="R378" s="58"/>
      <c r="S378" s="63" t="s">
        <v>917</v>
      </c>
      <c r="T378" s="61">
        <v>0</v>
      </c>
    </row>
    <row r="379" spans="1:20" ht="24.75" customHeight="1">
      <c r="A379" s="17">
        <v>775</v>
      </c>
      <c r="B379" s="1" t="s">
        <v>513</v>
      </c>
      <c r="C379" s="5" t="s">
        <v>118</v>
      </c>
      <c r="D379" s="32" t="s">
        <v>907</v>
      </c>
      <c r="E379" s="6">
        <v>1</v>
      </c>
      <c r="F379" s="6">
        <v>0</v>
      </c>
      <c r="G379" s="2" t="s">
        <v>168</v>
      </c>
      <c r="H379" s="7">
        <v>72318.95</v>
      </c>
      <c r="I379" s="7">
        <v>72318.95</v>
      </c>
      <c r="J379" s="9" t="s">
        <v>704</v>
      </c>
      <c r="K379" s="18"/>
      <c r="L379" s="9" t="s">
        <v>732</v>
      </c>
      <c r="M379" s="53"/>
      <c r="N379" s="39">
        <v>43738</v>
      </c>
      <c r="O379" s="40">
        <v>45226</v>
      </c>
      <c r="P379" s="40">
        <v>45226</v>
      </c>
      <c r="Q379" s="40" t="s">
        <v>163</v>
      </c>
      <c r="R379" s="58"/>
      <c r="S379" s="63" t="s">
        <v>917</v>
      </c>
      <c r="T379" s="61">
        <v>0</v>
      </c>
    </row>
    <row r="380" spans="1:20" ht="24.75" customHeight="1">
      <c r="A380" s="17">
        <v>778</v>
      </c>
      <c r="B380" s="2" t="s">
        <v>514</v>
      </c>
      <c r="C380" s="5" t="s">
        <v>134</v>
      </c>
      <c r="D380" s="32" t="s">
        <v>864</v>
      </c>
      <c r="E380" s="6">
        <v>1</v>
      </c>
      <c r="F380" s="6">
        <v>0</v>
      </c>
      <c r="G380" s="2" t="s">
        <v>168</v>
      </c>
      <c r="H380" s="7">
        <v>110548</v>
      </c>
      <c r="I380" s="7">
        <v>110548</v>
      </c>
      <c r="J380" s="9"/>
      <c r="K380" s="18"/>
      <c r="L380" s="9" t="s">
        <v>712</v>
      </c>
      <c r="M380" s="53"/>
      <c r="N380" s="39"/>
      <c r="O380" s="40"/>
      <c r="P380" s="40"/>
      <c r="Q380" s="40"/>
      <c r="R380" s="58"/>
      <c r="S380" s="63" t="s">
        <v>917</v>
      </c>
      <c r="T380" s="61">
        <v>0</v>
      </c>
    </row>
    <row r="381" spans="1:20" ht="24.75" customHeight="1">
      <c r="A381" s="17">
        <v>779</v>
      </c>
      <c r="B381" s="2" t="s">
        <v>515</v>
      </c>
      <c r="C381" s="5" t="s">
        <v>125</v>
      </c>
      <c r="D381" s="32" t="s">
        <v>874</v>
      </c>
      <c r="E381" s="6">
        <v>1</v>
      </c>
      <c r="F381" s="6">
        <v>1</v>
      </c>
      <c r="G381" s="2" t="s">
        <v>171</v>
      </c>
      <c r="H381" s="7">
        <v>32378</v>
      </c>
      <c r="I381" s="7">
        <v>2378</v>
      </c>
      <c r="J381" s="9"/>
      <c r="K381" s="89">
        <f>0.03*(H381-I381)</f>
        <v>900</v>
      </c>
      <c r="L381" s="9" t="s">
        <v>795</v>
      </c>
      <c r="M381" s="76">
        <v>900</v>
      </c>
      <c r="N381" s="39"/>
      <c r="O381" s="40"/>
      <c r="P381" s="40"/>
      <c r="Q381" s="40"/>
      <c r="R381" s="58"/>
      <c r="S381" s="64" t="s">
        <v>925</v>
      </c>
      <c r="T381" s="65">
        <f>+K381</f>
        <v>900</v>
      </c>
    </row>
    <row r="382" spans="1:20" ht="24.75" customHeight="1">
      <c r="A382" s="17">
        <v>781</v>
      </c>
      <c r="B382" s="2" t="s">
        <v>516</v>
      </c>
      <c r="C382" s="5" t="s">
        <v>6</v>
      </c>
      <c r="D382" s="32" t="s">
        <v>882</v>
      </c>
      <c r="E382" s="6">
        <v>1</v>
      </c>
      <c r="F382" s="6">
        <v>0</v>
      </c>
      <c r="G382" s="2" t="s">
        <v>165</v>
      </c>
      <c r="H382" s="7">
        <v>150000</v>
      </c>
      <c r="I382" s="7">
        <v>0</v>
      </c>
      <c r="J382" s="9"/>
      <c r="K382" s="18"/>
      <c r="L382" s="9" t="s">
        <v>712</v>
      </c>
      <c r="M382" s="53"/>
      <c r="N382" s="39"/>
      <c r="O382" s="40"/>
      <c r="P382" s="40"/>
      <c r="Q382" s="40"/>
      <c r="R382" s="58"/>
      <c r="S382" s="63" t="s">
        <v>917</v>
      </c>
      <c r="T382" s="61">
        <v>0</v>
      </c>
    </row>
    <row r="383" spans="1:20" ht="24.75" customHeight="1">
      <c r="A383" s="17">
        <v>782</v>
      </c>
      <c r="B383" s="2" t="s">
        <v>517</v>
      </c>
      <c r="C383" s="5" t="s">
        <v>24</v>
      </c>
      <c r="D383" s="32" t="s">
        <v>876</v>
      </c>
      <c r="E383" s="6">
        <v>1</v>
      </c>
      <c r="F383" s="6">
        <v>0</v>
      </c>
      <c r="G383" s="2" t="s">
        <v>168</v>
      </c>
      <c r="H383" s="7">
        <v>117915.41</v>
      </c>
      <c r="I383" s="7">
        <v>117915.41</v>
      </c>
      <c r="J383" s="9"/>
      <c r="K383" s="18"/>
      <c r="L383" s="9" t="s">
        <v>728</v>
      </c>
      <c r="M383" s="53"/>
      <c r="N383" s="39">
        <v>43143</v>
      </c>
      <c r="O383" s="40">
        <v>43396</v>
      </c>
      <c r="P383" s="40">
        <v>43396</v>
      </c>
      <c r="Q383" s="40">
        <v>43704</v>
      </c>
      <c r="R383" s="58"/>
      <c r="S383" s="63" t="s">
        <v>917</v>
      </c>
      <c r="T383" s="61">
        <v>0</v>
      </c>
    </row>
    <row r="384" spans="1:20" ht="24.75" customHeight="1">
      <c r="A384" s="17">
        <v>783</v>
      </c>
      <c r="B384" s="2" t="s">
        <v>518</v>
      </c>
      <c r="C384" s="5" t="s">
        <v>131</v>
      </c>
      <c r="D384" s="32" t="s">
        <v>879</v>
      </c>
      <c r="E384" s="6">
        <v>1</v>
      </c>
      <c r="F384" s="6">
        <v>0</v>
      </c>
      <c r="G384" s="2" t="s">
        <v>168</v>
      </c>
      <c r="H384" s="7">
        <v>19815.88</v>
      </c>
      <c r="I384" s="7">
        <v>19815.88</v>
      </c>
      <c r="J384" s="9" t="s">
        <v>697</v>
      </c>
      <c r="K384" s="18"/>
      <c r="L384" s="9" t="s">
        <v>712</v>
      </c>
      <c r="M384" s="53"/>
      <c r="N384" s="39"/>
      <c r="O384" s="40"/>
      <c r="P384" s="40"/>
      <c r="Q384" s="40"/>
      <c r="R384" s="58"/>
      <c r="S384" s="63" t="s">
        <v>917</v>
      </c>
      <c r="T384" s="61">
        <v>0</v>
      </c>
    </row>
    <row r="385" spans="1:20" ht="24.75" customHeight="1">
      <c r="A385" s="17">
        <v>784</v>
      </c>
      <c r="B385" s="2" t="s">
        <v>519</v>
      </c>
      <c r="C385" s="5" t="s">
        <v>150</v>
      </c>
      <c r="D385" s="32" t="s">
        <v>857</v>
      </c>
      <c r="E385" s="6">
        <v>1</v>
      </c>
      <c r="F385" s="6">
        <v>0</v>
      </c>
      <c r="G385" s="2" t="s">
        <v>168</v>
      </c>
      <c r="H385" s="7">
        <v>57744.549999999996</v>
      </c>
      <c r="I385" s="7">
        <v>57744.549999999996</v>
      </c>
      <c r="J385" s="9"/>
      <c r="K385" s="18"/>
      <c r="L385" s="9" t="s">
        <v>712</v>
      </c>
      <c r="M385" s="53"/>
      <c r="N385" s="39"/>
      <c r="O385" s="40"/>
      <c r="P385" s="40"/>
      <c r="Q385" s="40"/>
      <c r="R385" s="58"/>
      <c r="S385" s="63" t="s">
        <v>917</v>
      </c>
      <c r="T385" s="61">
        <v>0</v>
      </c>
    </row>
    <row r="386" spans="1:20" ht="24.75" customHeight="1">
      <c r="A386" s="17">
        <v>785</v>
      </c>
      <c r="B386" s="2" t="s">
        <v>520</v>
      </c>
      <c r="C386" s="5" t="s">
        <v>24</v>
      </c>
      <c r="D386" s="32" t="s">
        <v>876</v>
      </c>
      <c r="E386" s="6">
        <v>1</v>
      </c>
      <c r="F386" s="6">
        <v>0</v>
      </c>
      <c r="G386" s="2" t="s">
        <v>168</v>
      </c>
      <c r="H386" s="7">
        <v>48075.8</v>
      </c>
      <c r="I386" s="7">
        <v>48075.8</v>
      </c>
      <c r="J386" s="9"/>
      <c r="K386" s="18"/>
      <c r="L386" s="9" t="s">
        <v>712</v>
      </c>
      <c r="M386" s="53"/>
      <c r="N386" s="39"/>
      <c r="O386" s="40"/>
      <c r="P386" s="40"/>
      <c r="Q386" s="40"/>
      <c r="R386" s="58"/>
      <c r="S386" s="63" t="s">
        <v>917</v>
      </c>
      <c r="T386" s="61">
        <v>0</v>
      </c>
    </row>
    <row r="387" spans="1:20" ht="24.75" customHeight="1">
      <c r="A387" s="17">
        <v>786</v>
      </c>
      <c r="B387" s="2" t="s">
        <v>521</v>
      </c>
      <c r="C387" s="5" t="s">
        <v>24</v>
      </c>
      <c r="D387" s="32" t="s">
        <v>876</v>
      </c>
      <c r="E387" s="6">
        <v>1</v>
      </c>
      <c r="F387" s="6">
        <v>0</v>
      </c>
      <c r="G387" s="2" t="s">
        <v>168</v>
      </c>
      <c r="H387" s="7">
        <v>39066.74</v>
      </c>
      <c r="I387" s="7">
        <v>39066.74</v>
      </c>
      <c r="J387" s="9"/>
      <c r="K387" s="18"/>
      <c r="L387" s="9" t="s">
        <v>712</v>
      </c>
      <c r="M387" s="53"/>
      <c r="N387" s="39"/>
      <c r="O387" s="40"/>
      <c r="P387" s="40"/>
      <c r="Q387" s="40"/>
      <c r="R387" s="58"/>
      <c r="S387" s="63" t="s">
        <v>917</v>
      </c>
      <c r="T387" s="61">
        <v>0</v>
      </c>
    </row>
    <row r="388" spans="1:20" ht="24.75" customHeight="1">
      <c r="A388" s="17">
        <v>787</v>
      </c>
      <c r="B388" s="2" t="s">
        <v>522</v>
      </c>
      <c r="C388" s="5" t="s">
        <v>118</v>
      </c>
      <c r="D388" s="32" t="s">
        <v>907</v>
      </c>
      <c r="E388" s="6">
        <v>1</v>
      </c>
      <c r="F388" s="6">
        <v>0</v>
      </c>
      <c r="G388" s="2" t="s">
        <v>172</v>
      </c>
      <c r="H388" s="7">
        <v>1870669.93</v>
      </c>
      <c r="I388" s="7">
        <v>82669.929999999993</v>
      </c>
      <c r="J388" s="9"/>
      <c r="K388" s="18"/>
      <c r="L388" s="9" t="s">
        <v>712</v>
      </c>
      <c r="M388" s="53"/>
      <c r="N388" s="39"/>
      <c r="O388" s="40"/>
      <c r="P388" s="40"/>
      <c r="Q388" s="40"/>
      <c r="R388" s="58"/>
      <c r="S388" s="63" t="s">
        <v>917</v>
      </c>
      <c r="T388" s="61">
        <v>0</v>
      </c>
    </row>
    <row r="389" spans="1:20" ht="24.75" customHeight="1">
      <c r="A389" s="17">
        <v>788</v>
      </c>
      <c r="B389" s="2" t="s">
        <v>523</v>
      </c>
      <c r="C389" s="5" t="s">
        <v>142</v>
      </c>
      <c r="D389" s="32" t="s">
        <v>860</v>
      </c>
      <c r="E389" s="6">
        <v>1</v>
      </c>
      <c r="F389" s="6">
        <v>0</v>
      </c>
      <c r="G389" s="2" t="s">
        <v>168</v>
      </c>
      <c r="H389" s="7">
        <v>14750</v>
      </c>
      <c r="I389" s="7">
        <v>14750</v>
      </c>
      <c r="J389" s="9"/>
      <c r="K389" s="18"/>
      <c r="L389" s="9" t="s">
        <v>712</v>
      </c>
      <c r="M389" s="53"/>
      <c r="N389" s="39"/>
      <c r="O389" s="40"/>
      <c r="P389" s="40"/>
      <c r="Q389" s="40"/>
      <c r="R389" s="58"/>
      <c r="S389" s="63" t="s">
        <v>917</v>
      </c>
      <c r="T389" s="61">
        <v>0</v>
      </c>
    </row>
    <row r="390" spans="1:20" ht="24.75" customHeight="1">
      <c r="A390" s="17">
        <v>789</v>
      </c>
      <c r="B390" s="2" t="s">
        <v>524</v>
      </c>
      <c r="C390" s="5" t="s">
        <v>118</v>
      </c>
      <c r="D390" s="32" t="s">
        <v>907</v>
      </c>
      <c r="E390" s="6">
        <v>1</v>
      </c>
      <c r="F390" s="6">
        <v>0</v>
      </c>
      <c r="G390" s="2" t="s">
        <v>171</v>
      </c>
      <c r="H390" s="7">
        <v>229343.75</v>
      </c>
      <c r="I390" s="7">
        <v>4343.75</v>
      </c>
      <c r="J390" s="9" t="s">
        <v>695</v>
      </c>
      <c r="K390" s="18"/>
      <c r="L390" s="9" t="s">
        <v>712</v>
      </c>
      <c r="M390" s="53"/>
      <c r="N390" s="39"/>
      <c r="O390" s="40"/>
      <c r="P390" s="40"/>
      <c r="Q390" s="40"/>
      <c r="R390" s="58"/>
      <c r="S390" s="63" t="s">
        <v>917</v>
      </c>
      <c r="T390" s="61">
        <v>0</v>
      </c>
    </row>
    <row r="391" spans="1:20" ht="24.75" customHeight="1">
      <c r="A391" s="17">
        <v>790</v>
      </c>
      <c r="B391" s="2" t="s">
        <v>525</v>
      </c>
      <c r="C391" s="5" t="s">
        <v>118</v>
      </c>
      <c r="D391" s="32" t="s">
        <v>907</v>
      </c>
      <c r="E391" s="6">
        <v>1</v>
      </c>
      <c r="F391" s="6">
        <v>0</v>
      </c>
      <c r="G391" s="2" t="s">
        <v>169</v>
      </c>
      <c r="H391" s="7">
        <v>240610.81</v>
      </c>
      <c r="I391" s="7">
        <v>239610.81</v>
      </c>
      <c r="J391" s="9" t="s">
        <v>704</v>
      </c>
      <c r="K391" s="18"/>
      <c r="L391" s="9" t="s">
        <v>738</v>
      </c>
      <c r="M391" s="53"/>
      <c r="N391" s="39">
        <v>44473</v>
      </c>
      <c r="O391" s="40">
        <v>44958</v>
      </c>
      <c r="P391" s="40">
        <v>45013</v>
      </c>
      <c r="Q391" s="40" t="s">
        <v>163</v>
      </c>
      <c r="R391" s="58"/>
      <c r="S391" s="63" t="s">
        <v>917</v>
      </c>
      <c r="T391" s="61">
        <v>0</v>
      </c>
    </row>
    <row r="392" spans="1:20" ht="24.75" customHeight="1">
      <c r="A392" s="17">
        <v>796</v>
      </c>
      <c r="B392" s="2" t="s">
        <v>526</v>
      </c>
      <c r="C392" s="5" t="s">
        <v>31</v>
      </c>
      <c r="D392" s="32" t="s">
        <v>899</v>
      </c>
      <c r="E392" s="6">
        <v>1</v>
      </c>
      <c r="F392" s="6">
        <v>0</v>
      </c>
      <c r="G392" s="2" t="s">
        <v>165</v>
      </c>
      <c r="H392" s="7">
        <v>75261</v>
      </c>
      <c r="I392" s="7">
        <v>261</v>
      </c>
      <c r="J392" s="9"/>
      <c r="K392" s="18"/>
      <c r="L392" s="9" t="s">
        <v>712</v>
      </c>
      <c r="M392" s="53"/>
      <c r="N392" s="39"/>
      <c r="O392" s="40"/>
      <c r="P392" s="40"/>
      <c r="Q392" s="40"/>
      <c r="R392" s="58"/>
      <c r="S392" s="63" t="s">
        <v>917</v>
      </c>
      <c r="T392" s="61">
        <v>0</v>
      </c>
    </row>
    <row r="393" spans="1:20" ht="24.75" customHeight="1">
      <c r="A393" s="17">
        <v>797</v>
      </c>
      <c r="B393" s="2" t="s">
        <v>527</v>
      </c>
      <c r="C393" s="5" t="s">
        <v>118</v>
      </c>
      <c r="D393" s="32" t="s">
        <v>907</v>
      </c>
      <c r="E393" s="6">
        <v>1</v>
      </c>
      <c r="F393" s="6">
        <v>0</v>
      </c>
      <c r="G393" s="2" t="s">
        <v>176</v>
      </c>
      <c r="H393" s="7">
        <v>0</v>
      </c>
      <c r="I393" s="7">
        <v>0</v>
      </c>
      <c r="J393" s="9"/>
      <c r="K393" s="18"/>
      <c r="L393" s="9" t="s">
        <v>712</v>
      </c>
      <c r="M393" s="53"/>
      <c r="N393" s="39"/>
      <c r="O393" s="40"/>
      <c r="P393" s="40"/>
      <c r="Q393" s="40"/>
      <c r="R393" s="58"/>
      <c r="S393" s="63" t="s">
        <v>917</v>
      </c>
      <c r="T393" s="61">
        <v>0</v>
      </c>
    </row>
    <row r="394" spans="1:20" ht="24.75" customHeight="1">
      <c r="A394" s="17">
        <v>798</v>
      </c>
      <c r="B394" s="2" t="s">
        <v>528</v>
      </c>
      <c r="C394" s="5" t="s">
        <v>3</v>
      </c>
      <c r="D394" s="32" t="s">
        <v>877</v>
      </c>
      <c r="E394" s="6">
        <v>1</v>
      </c>
      <c r="F394" s="6">
        <v>0</v>
      </c>
      <c r="G394" s="2" t="s">
        <v>165</v>
      </c>
      <c r="H394" s="7">
        <v>40050000</v>
      </c>
      <c r="I394" s="7">
        <v>0</v>
      </c>
      <c r="J394" s="9"/>
      <c r="K394" s="18"/>
      <c r="L394" s="9" t="s">
        <v>712</v>
      </c>
      <c r="M394" s="53"/>
      <c r="N394" s="39"/>
      <c r="O394" s="40"/>
      <c r="P394" s="40"/>
      <c r="Q394" s="40"/>
      <c r="R394" s="58"/>
      <c r="S394" s="63" t="s">
        <v>917</v>
      </c>
      <c r="T394" s="61">
        <v>0</v>
      </c>
    </row>
    <row r="395" spans="1:20" ht="24.75" customHeight="1">
      <c r="A395" s="17">
        <v>801</v>
      </c>
      <c r="B395" s="2" t="s">
        <v>529</v>
      </c>
      <c r="C395" s="5" t="s">
        <v>141</v>
      </c>
      <c r="D395" s="32" t="s">
        <v>859</v>
      </c>
      <c r="E395" s="6">
        <v>1</v>
      </c>
      <c r="F395" s="6">
        <v>0</v>
      </c>
      <c r="G395" s="2" t="s">
        <v>165</v>
      </c>
      <c r="H395" s="7">
        <v>3215965.16</v>
      </c>
      <c r="I395" s="7">
        <v>27965.159999999996</v>
      </c>
      <c r="J395" s="9"/>
      <c r="K395" s="18"/>
      <c r="L395" s="9" t="s">
        <v>712</v>
      </c>
      <c r="M395" s="53"/>
      <c r="N395" s="39"/>
      <c r="O395" s="40"/>
      <c r="P395" s="40"/>
      <c r="Q395" s="40"/>
      <c r="R395" s="58"/>
      <c r="S395" s="63" t="s">
        <v>917</v>
      </c>
      <c r="T395" s="61">
        <v>0</v>
      </c>
    </row>
    <row r="396" spans="1:20" ht="24.75" customHeight="1">
      <c r="A396" s="17">
        <v>802</v>
      </c>
      <c r="B396" s="2" t="s">
        <v>530</v>
      </c>
      <c r="C396" s="5" t="s">
        <v>135</v>
      </c>
      <c r="D396" s="32" t="s">
        <v>910</v>
      </c>
      <c r="E396" s="6">
        <v>1</v>
      </c>
      <c r="F396" s="6">
        <v>0</v>
      </c>
      <c r="G396" s="2" t="s">
        <v>163</v>
      </c>
      <c r="H396" s="7">
        <v>13875517.710000001</v>
      </c>
      <c r="I396" s="7">
        <v>1042026.25</v>
      </c>
      <c r="J396" s="9"/>
      <c r="K396" s="18"/>
      <c r="L396" s="9" t="s">
        <v>712</v>
      </c>
      <c r="M396" s="53"/>
      <c r="N396" s="39"/>
      <c r="O396" s="40"/>
      <c r="P396" s="40"/>
      <c r="Q396" s="40"/>
      <c r="R396" s="58"/>
      <c r="S396" s="63" t="s">
        <v>917</v>
      </c>
      <c r="T396" s="61">
        <v>0</v>
      </c>
    </row>
    <row r="397" spans="1:20" ht="24.75" customHeight="1">
      <c r="A397" s="17">
        <v>805</v>
      </c>
      <c r="B397" s="2" t="s">
        <v>531</v>
      </c>
      <c r="C397" s="5" t="s">
        <v>1</v>
      </c>
      <c r="D397" s="32" t="s">
        <v>903</v>
      </c>
      <c r="E397" s="6">
        <v>1</v>
      </c>
      <c r="F397" s="6">
        <v>0</v>
      </c>
      <c r="G397" s="2" t="s">
        <v>165</v>
      </c>
      <c r="H397" s="7">
        <v>233000</v>
      </c>
      <c r="I397" s="7">
        <v>0</v>
      </c>
      <c r="J397" s="9"/>
      <c r="K397" s="18"/>
      <c r="L397" s="9" t="s">
        <v>712</v>
      </c>
      <c r="M397" s="53"/>
      <c r="N397" s="39"/>
      <c r="O397" s="40"/>
      <c r="P397" s="40"/>
      <c r="Q397" s="40"/>
      <c r="R397" s="58"/>
      <c r="S397" s="63" t="s">
        <v>917</v>
      </c>
      <c r="T397" s="61">
        <v>0</v>
      </c>
    </row>
    <row r="398" spans="1:20" ht="24.75" customHeight="1">
      <c r="A398" s="17">
        <v>806</v>
      </c>
      <c r="B398" s="2" t="s">
        <v>532</v>
      </c>
      <c r="C398" s="5" t="s">
        <v>26</v>
      </c>
      <c r="D398" s="32" t="s">
        <v>901</v>
      </c>
      <c r="E398" s="6">
        <v>1</v>
      </c>
      <c r="F398" s="6">
        <v>1</v>
      </c>
      <c r="G398" s="2" t="s">
        <v>165</v>
      </c>
      <c r="H398" s="7">
        <v>15000</v>
      </c>
      <c r="I398" s="7">
        <v>0</v>
      </c>
      <c r="J398" s="9"/>
      <c r="K398" s="89">
        <f>0.03*(H398-I398)</f>
        <v>450</v>
      </c>
      <c r="L398" s="9" t="s">
        <v>822</v>
      </c>
      <c r="M398" s="76">
        <v>0</v>
      </c>
      <c r="N398" s="39"/>
      <c r="O398" s="40"/>
      <c r="P398" s="40"/>
      <c r="Q398" s="40"/>
      <c r="R398" s="58"/>
      <c r="S398" s="64" t="s">
        <v>837</v>
      </c>
      <c r="T398" s="65">
        <f>+K398</f>
        <v>450</v>
      </c>
    </row>
    <row r="399" spans="1:20" ht="24.75" customHeight="1">
      <c r="A399" s="17">
        <v>810</v>
      </c>
      <c r="B399" s="2" t="s">
        <v>533</v>
      </c>
      <c r="C399" s="5" t="s">
        <v>134</v>
      </c>
      <c r="D399" s="32" t="s">
        <v>864</v>
      </c>
      <c r="E399" s="6">
        <v>1</v>
      </c>
      <c r="F399" s="6">
        <v>0</v>
      </c>
      <c r="G399" s="2" t="s">
        <v>171</v>
      </c>
      <c r="H399" s="7">
        <v>213600.4</v>
      </c>
      <c r="I399" s="7">
        <v>2600.4</v>
      </c>
      <c r="J399" s="9"/>
      <c r="K399" s="18"/>
      <c r="L399" s="9" t="s">
        <v>712</v>
      </c>
      <c r="M399" s="53"/>
      <c r="N399" s="39"/>
      <c r="O399" s="40"/>
      <c r="P399" s="40"/>
      <c r="Q399" s="40"/>
      <c r="R399" s="58"/>
      <c r="S399" s="63" t="s">
        <v>917</v>
      </c>
      <c r="T399" s="61">
        <v>0</v>
      </c>
    </row>
    <row r="400" spans="1:20" ht="24.75" customHeight="1">
      <c r="A400" s="17">
        <v>811</v>
      </c>
      <c r="B400" s="2" t="s">
        <v>534</v>
      </c>
      <c r="C400" s="5" t="s">
        <v>134</v>
      </c>
      <c r="D400" s="32" t="s">
        <v>864</v>
      </c>
      <c r="E400" s="6">
        <v>1</v>
      </c>
      <c r="F400" s="6">
        <v>0</v>
      </c>
      <c r="G400" s="2" t="s">
        <v>171</v>
      </c>
      <c r="H400" s="7">
        <v>174950.3</v>
      </c>
      <c r="I400" s="7">
        <v>1950.3</v>
      </c>
      <c r="J400" s="9"/>
      <c r="K400" s="18"/>
      <c r="L400" s="9" t="s">
        <v>712</v>
      </c>
      <c r="M400" s="53"/>
      <c r="N400" s="39"/>
      <c r="O400" s="40"/>
      <c r="P400" s="40"/>
      <c r="Q400" s="40"/>
      <c r="R400" s="58"/>
      <c r="S400" s="63" t="s">
        <v>917</v>
      </c>
      <c r="T400" s="61">
        <v>0</v>
      </c>
    </row>
    <row r="401" spans="1:20" ht="24.75" customHeight="1">
      <c r="A401" s="17">
        <v>813</v>
      </c>
      <c r="B401" s="2" t="s">
        <v>535</v>
      </c>
      <c r="C401" s="5" t="s">
        <v>134</v>
      </c>
      <c r="D401" s="32" t="s">
        <v>864</v>
      </c>
      <c r="E401" s="6">
        <v>1</v>
      </c>
      <c r="F401" s="6">
        <v>0</v>
      </c>
      <c r="G401" s="2" t="s">
        <v>171</v>
      </c>
      <c r="H401" s="7">
        <v>115127.6</v>
      </c>
      <c r="I401" s="7">
        <v>2127.6</v>
      </c>
      <c r="J401" s="9"/>
      <c r="K401" s="18"/>
      <c r="L401" s="9" t="s">
        <v>712</v>
      </c>
      <c r="M401" s="53"/>
      <c r="N401" s="39"/>
      <c r="O401" s="40"/>
      <c r="P401" s="40"/>
      <c r="Q401" s="40"/>
      <c r="R401" s="58"/>
      <c r="S401" s="63" t="s">
        <v>917</v>
      </c>
      <c r="T401" s="61">
        <v>0</v>
      </c>
    </row>
    <row r="402" spans="1:20" ht="24.75" customHeight="1">
      <c r="A402" s="17">
        <v>814</v>
      </c>
      <c r="B402" s="2" t="s">
        <v>536</v>
      </c>
      <c r="C402" s="5" t="s">
        <v>22</v>
      </c>
      <c r="D402" s="32" t="s">
        <v>875</v>
      </c>
      <c r="E402" s="6">
        <v>1</v>
      </c>
      <c r="F402" s="6">
        <v>1</v>
      </c>
      <c r="G402" s="2" t="s">
        <v>163</v>
      </c>
      <c r="H402" s="7">
        <v>851313.45999999985</v>
      </c>
      <c r="I402" s="7">
        <v>793289.08999999985</v>
      </c>
      <c r="J402" s="9"/>
      <c r="K402" s="89">
        <f>0.03*(H402-I402)</f>
        <v>1740.7310999999997</v>
      </c>
      <c r="L402" s="9" t="s">
        <v>783</v>
      </c>
      <c r="M402" s="76">
        <v>0</v>
      </c>
      <c r="N402" s="44" t="s">
        <v>784</v>
      </c>
      <c r="O402" s="45" t="s">
        <v>163</v>
      </c>
      <c r="P402" s="45" t="s">
        <v>163</v>
      </c>
      <c r="Q402" s="45" t="s">
        <v>165</v>
      </c>
      <c r="R402" s="58"/>
      <c r="S402" s="64" t="s">
        <v>837</v>
      </c>
      <c r="T402" s="65">
        <f>+K402</f>
        <v>1740.7310999999997</v>
      </c>
    </row>
    <row r="403" spans="1:20" ht="24.75" customHeight="1">
      <c r="A403" s="17">
        <v>815</v>
      </c>
      <c r="B403" s="2" t="s">
        <v>537</v>
      </c>
      <c r="C403" s="5" t="s">
        <v>134</v>
      </c>
      <c r="D403" s="32" t="s">
        <v>864</v>
      </c>
      <c r="E403" s="6">
        <v>1</v>
      </c>
      <c r="F403" s="6">
        <v>0</v>
      </c>
      <c r="G403" s="2" t="s">
        <v>171</v>
      </c>
      <c r="H403" s="7">
        <v>216270.65</v>
      </c>
      <c r="I403" s="7">
        <v>1270.6500000000001</v>
      </c>
      <c r="J403" s="9"/>
      <c r="K403" s="18"/>
      <c r="L403" s="9" t="s">
        <v>712</v>
      </c>
      <c r="M403" s="53"/>
      <c r="N403" s="39"/>
      <c r="O403" s="40"/>
      <c r="P403" s="40"/>
      <c r="Q403" s="40"/>
      <c r="R403" s="58"/>
      <c r="S403" s="63" t="s">
        <v>917</v>
      </c>
      <c r="T403" s="61">
        <v>0</v>
      </c>
    </row>
    <row r="404" spans="1:20" ht="24.75" customHeight="1">
      <c r="A404" s="17">
        <v>816</v>
      </c>
      <c r="B404" s="2" t="s">
        <v>538</v>
      </c>
      <c r="C404" s="5" t="s">
        <v>134</v>
      </c>
      <c r="D404" s="32" t="s">
        <v>864</v>
      </c>
      <c r="E404" s="6">
        <v>1</v>
      </c>
      <c r="F404" s="6">
        <v>0</v>
      </c>
      <c r="G404" s="2" t="s">
        <v>171</v>
      </c>
      <c r="H404" s="7">
        <v>254536.6</v>
      </c>
      <c r="I404" s="7">
        <v>1536.6</v>
      </c>
      <c r="J404" s="9"/>
      <c r="K404" s="18"/>
      <c r="L404" s="9" t="s">
        <v>712</v>
      </c>
      <c r="M404" s="53"/>
      <c r="N404" s="39"/>
      <c r="O404" s="40"/>
      <c r="P404" s="40"/>
      <c r="Q404" s="40"/>
      <c r="R404" s="58"/>
      <c r="S404" s="63" t="s">
        <v>917</v>
      </c>
      <c r="T404" s="61">
        <v>0</v>
      </c>
    </row>
    <row r="405" spans="1:20" ht="24.75" customHeight="1">
      <c r="A405" s="17">
        <v>817</v>
      </c>
      <c r="B405" s="2" t="s">
        <v>539</v>
      </c>
      <c r="C405" s="5" t="s">
        <v>134</v>
      </c>
      <c r="D405" s="32" t="s">
        <v>864</v>
      </c>
      <c r="E405" s="6">
        <v>1</v>
      </c>
      <c r="F405" s="6">
        <v>0</v>
      </c>
      <c r="G405" s="2" t="s">
        <v>171</v>
      </c>
      <c r="H405" s="7">
        <v>205401.64</v>
      </c>
      <c r="I405" s="7">
        <v>9019.5400000000009</v>
      </c>
      <c r="J405" s="9"/>
      <c r="K405" s="18"/>
      <c r="L405" s="9" t="s">
        <v>712</v>
      </c>
      <c r="M405" s="53"/>
      <c r="N405" s="39"/>
      <c r="O405" s="40"/>
      <c r="P405" s="40"/>
      <c r="Q405" s="40"/>
      <c r="R405" s="58"/>
      <c r="S405" s="63" t="s">
        <v>917</v>
      </c>
      <c r="T405" s="61">
        <v>0</v>
      </c>
    </row>
    <row r="406" spans="1:20" ht="24.75" customHeight="1">
      <c r="A406" s="17">
        <v>818</v>
      </c>
      <c r="B406" s="2" t="s">
        <v>540</v>
      </c>
      <c r="C406" s="5" t="s">
        <v>134</v>
      </c>
      <c r="D406" s="32" t="s">
        <v>864</v>
      </c>
      <c r="E406" s="6">
        <v>1</v>
      </c>
      <c r="F406" s="6">
        <v>0</v>
      </c>
      <c r="G406" s="2" t="s">
        <v>171</v>
      </c>
      <c r="H406" s="7">
        <v>115904.4</v>
      </c>
      <c r="I406" s="7">
        <v>2904.4</v>
      </c>
      <c r="J406" s="9"/>
      <c r="K406" s="18"/>
      <c r="L406" s="9" t="s">
        <v>712</v>
      </c>
      <c r="M406" s="53"/>
      <c r="N406" s="39"/>
      <c r="O406" s="40"/>
      <c r="P406" s="40"/>
      <c r="Q406" s="40"/>
      <c r="R406" s="58"/>
      <c r="S406" s="63" t="s">
        <v>917</v>
      </c>
      <c r="T406" s="61">
        <v>0</v>
      </c>
    </row>
    <row r="407" spans="1:20" ht="24.75" customHeight="1">
      <c r="A407" s="17">
        <v>819</v>
      </c>
      <c r="B407" s="2" t="s">
        <v>541</v>
      </c>
      <c r="C407" s="5" t="s">
        <v>42</v>
      </c>
      <c r="D407" s="32" t="s">
        <v>856</v>
      </c>
      <c r="E407" s="6">
        <v>1</v>
      </c>
      <c r="F407" s="6">
        <v>0</v>
      </c>
      <c r="G407" s="2" t="s">
        <v>168</v>
      </c>
      <c r="H407" s="7">
        <v>183883.00999999998</v>
      </c>
      <c r="I407" s="7">
        <v>183883.00999999998</v>
      </c>
      <c r="J407" s="9"/>
      <c r="K407" s="18"/>
      <c r="L407" s="9" t="s">
        <v>712</v>
      </c>
      <c r="M407" s="53"/>
      <c r="N407" s="39"/>
      <c r="O407" s="40"/>
      <c r="P407" s="40"/>
      <c r="Q407" s="40"/>
      <c r="R407" s="58"/>
      <c r="S407" s="63" t="s">
        <v>917</v>
      </c>
      <c r="T407" s="61">
        <v>0</v>
      </c>
    </row>
    <row r="408" spans="1:20" ht="24.75" customHeight="1">
      <c r="A408" s="17">
        <v>820</v>
      </c>
      <c r="B408" s="2" t="s">
        <v>542</v>
      </c>
      <c r="C408" s="5" t="s">
        <v>25</v>
      </c>
      <c r="D408" s="32" t="s">
        <v>863</v>
      </c>
      <c r="E408" s="6">
        <v>1</v>
      </c>
      <c r="F408" s="6">
        <v>0</v>
      </c>
      <c r="G408" s="2" t="s">
        <v>168</v>
      </c>
      <c r="H408" s="7">
        <v>150526.03999999998</v>
      </c>
      <c r="I408" s="7">
        <v>150526.03999999998</v>
      </c>
      <c r="J408" s="9"/>
      <c r="K408" s="18"/>
      <c r="L408" s="9" t="s">
        <v>712</v>
      </c>
      <c r="M408" s="53"/>
      <c r="N408" s="39"/>
      <c r="O408" s="40"/>
      <c r="P408" s="40"/>
      <c r="Q408" s="40"/>
      <c r="R408" s="58"/>
      <c r="S408" s="63" t="s">
        <v>917</v>
      </c>
      <c r="T408" s="61">
        <v>0</v>
      </c>
    </row>
    <row r="409" spans="1:20" ht="24.75" customHeight="1">
      <c r="A409" s="17">
        <v>821</v>
      </c>
      <c r="B409" s="2" t="s">
        <v>543</v>
      </c>
      <c r="C409" s="5" t="s">
        <v>23</v>
      </c>
      <c r="D409" s="32" t="s">
        <v>870</v>
      </c>
      <c r="E409" s="6">
        <v>1</v>
      </c>
      <c r="F409" s="6">
        <v>0</v>
      </c>
      <c r="G409" s="2" t="s">
        <v>168</v>
      </c>
      <c r="H409" s="7">
        <v>19022.079999999998</v>
      </c>
      <c r="I409" s="7">
        <v>19022.079999999998</v>
      </c>
      <c r="J409" s="9"/>
      <c r="K409" s="18"/>
      <c r="L409" s="9" t="s">
        <v>712</v>
      </c>
      <c r="M409" s="53"/>
      <c r="N409" s="39"/>
      <c r="O409" s="40"/>
      <c r="P409" s="40"/>
      <c r="Q409" s="40"/>
      <c r="R409" s="58"/>
      <c r="S409" s="63" t="s">
        <v>917</v>
      </c>
      <c r="T409" s="61">
        <v>0</v>
      </c>
    </row>
    <row r="410" spans="1:20" ht="24.75" customHeight="1">
      <c r="A410" s="17">
        <v>822</v>
      </c>
      <c r="B410" s="2" t="s">
        <v>544</v>
      </c>
      <c r="C410" s="5" t="s">
        <v>118</v>
      </c>
      <c r="D410" s="32" t="s">
        <v>907</v>
      </c>
      <c r="E410" s="6">
        <v>1</v>
      </c>
      <c r="F410" s="6">
        <v>0</v>
      </c>
      <c r="G410" s="2" t="s">
        <v>163</v>
      </c>
      <c r="H410" s="7">
        <v>6744821.6899999995</v>
      </c>
      <c r="I410" s="7">
        <v>1866111.3499999999</v>
      </c>
      <c r="J410" s="9"/>
      <c r="K410" s="18"/>
      <c r="L410" s="9" t="s">
        <v>712</v>
      </c>
      <c r="M410" s="53"/>
      <c r="N410" s="39"/>
      <c r="O410" s="40"/>
      <c r="P410" s="40"/>
      <c r="Q410" s="40"/>
      <c r="R410" s="58"/>
      <c r="S410" s="63" t="s">
        <v>917</v>
      </c>
      <c r="T410" s="61">
        <v>0</v>
      </c>
    </row>
    <row r="411" spans="1:20" ht="24.75" customHeight="1">
      <c r="A411" s="17">
        <v>829</v>
      </c>
      <c r="B411" s="2" t="s">
        <v>545</v>
      </c>
      <c r="C411" s="5" t="s">
        <v>118</v>
      </c>
      <c r="D411" s="32" t="s">
        <v>907</v>
      </c>
      <c r="E411" s="6">
        <v>1</v>
      </c>
      <c r="F411" s="6">
        <v>0</v>
      </c>
      <c r="G411" s="2" t="s">
        <v>168</v>
      </c>
      <c r="H411" s="7">
        <v>51134.86</v>
      </c>
      <c r="I411" s="7">
        <v>51134.86</v>
      </c>
      <c r="J411" s="9" t="s">
        <v>697</v>
      </c>
      <c r="K411" s="18"/>
      <c r="L411" s="9" t="s">
        <v>712</v>
      </c>
      <c r="M411" s="53"/>
      <c r="N411" s="39"/>
      <c r="O411" s="40"/>
      <c r="P411" s="40"/>
      <c r="Q411" s="40"/>
      <c r="R411" s="58"/>
      <c r="S411" s="63" t="s">
        <v>917</v>
      </c>
      <c r="T411" s="61">
        <v>0</v>
      </c>
    </row>
    <row r="412" spans="1:20" ht="24.75" customHeight="1">
      <c r="A412" s="17">
        <v>830</v>
      </c>
      <c r="B412" s="1" t="s">
        <v>546</v>
      </c>
      <c r="C412" s="5" t="s">
        <v>81</v>
      </c>
      <c r="D412" s="32" t="s">
        <v>82</v>
      </c>
      <c r="E412" s="6">
        <v>1</v>
      </c>
      <c r="F412" s="6">
        <v>1</v>
      </c>
      <c r="G412" s="2" t="s">
        <v>168</v>
      </c>
      <c r="H412" s="7">
        <v>0</v>
      </c>
      <c r="I412" s="7">
        <v>0</v>
      </c>
      <c r="J412" s="9" t="s">
        <v>695</v>
      </c>
      <c r="K412" s="18"/>
      <c r="L412" s="9" t="s">
        <v>712</v>
      </c>
      <c r="M412" s="53"/>
      <c r="N412" s="39"/>
      <c r="O412" s="40"/>
      <c r="P412" s="40"/>
      <c r="Q412" s="40"/>
      <c r="R412" s="58"/>
      <c r="S412" s="63" t="s">
        <v>919</v>
      </c>
      <c r="T412" s="61">
        <v>0</v>
      </c>
    </row>
    <row r="413" spans="1:20" ht="24.75" customHeight="1">
      <c r="A413" s="17">
        <v>831</v>
      </c>
      <c r="B413" s="2" t="s">
        <v>547</v>
      </c>
      <c r="C413" s="5" t="s">
        <v>127</v>
      </c>
      <c r="D413" s="32" t="s">
        <v>865</v>
      </c>
      <c r="E413" s="6">
        <v>1</v>
      </c>
      <c r="F413" s="6">
        <v>0</v>
      </c>
      <c r="G413" s="2" t="s">
        <v>171</v>
      </c>
      <c r="H413" s="7">
        <v>34125</v>
      </c>
      <c r="I413" s="7">
        <v>4125</v>
      </c>
      <c r="J413" s="9"/>
      <c r="K413" s="18"/>
      <c r="L413" s="9" t="s">
        <v>712</v>
      </c>
      <c r="M413" s="53"/>
      <c r="N413" s="39"/>
      <c r="O413" s="40"/>
      <c r="P413" s="40"/>
      <c r="Q413" s="40"/>
      <c r="R413" s="58"/>
      <c r="S413" s="63" t="s">
        <v>917</v>
      </c>
      <c r="T413" s="61">
        <v>0</v>
      </c>
    </row>
    <row r="414" spans="1:20" ht="24.75" customHeight="1">
      <c r="A414" s="17">
        <v>832</v>
      </c>
      <c r="B414" s="2" t="s">
        <v>548</v>
      </c>
      <c r="C414" s="5" t="s">
        <v>118</v>
      </c>
      <c r="D414" s="32" t="s">
        <v>907</v>
      </c>
      <c r="E414" s="6">
        <v>1</v>
      </c>
      <c r="F414" s="6">
        <v>0</v>
      </c>
      <c r="G414" s="2" t="s">
        <v>169</v>
      </c>
      <c r="H414" s="7">
        <v>298059.51</v>
      </c>
      <c r="I414" s="7">
        <v>274760.03000000003</v>
      </c>
      <c r="J414" s="9" t="s">
        <v>704</v>
      </c>
      <c r="K414" s="18"/>
      <c r="L414" s="9" t="s">
        <v>793</v>
      </c>
      <c r="M414" s="53"/>
      <c r="N414" s="39">
        <v>44468</v>
      </c>
      <c r="O414" s="40"/>
      <c r="P414" s="40"/>
      <c r="Q414" s="40"/>
      <c r="R414" s="58"/>
      <c r="S414" s="63" t="s">
        <v>917</v>
      </c>
      <c r="T414" s="61">
        <v>0</v>
      </c>
    </row>
    <row r="415" spans="1:20" ht="24.75" customHeight="1">
      <c r="A415" s="17">
        <v>833</v>
      </c>
      <c r="B415" s="2" t="s">
        <v>549</v>
      </c>
      <c r="C415" s="5" t="s">
        <v>24</v>
      </c>
      <c r="D415" s="32" t="s">
        <v>876</v>
      </c>
      <c r="E415" s="6">
        <v>1</v>
      </c>
      <c r="F415" s="6">
        <v>0</v>
      </c>
      <c r="G415" s="2" t="s">
        <v>165</v>
      </c>
      <c r="H415" s="7">
        <v>38000</v>
      </c>
      <c r="I415" s="7">
        <v>0</v>
      </c>
      <c r="J415" s="9"/>
      <c r="K415" s="18"/>
      <c r="L415" s="9" t="s">
        <v>712</v>
      </c>
      <c r="M415" s="53"/>
      <c r="N415" s="39"/>
      <c r="O415" s="40"/>
      <c r="P415" s="40"/>
      <c r="Q415" s="40"/>
      <c r="R415" s="58"/>
      <c r="S415" s="63" t="s">
        <v>917</v>
      </c>
      <c r="T415" s="61">
        <v>0</v>
      </c>
    </row>
    <row r="416" spans="1:20" ht="24.75" customHeight="1">
      <c r="A416" s="17">
        <v>835</v>
      </c>
      <c r="B416" s="2" t="s">
        <v>550</v>
      </c>
      <c r="C416" s="5" t="s">
        <v>118</v>
      </c>
      <c r="D416" s="32" t="s">
        <v>907</v>
      </c>
      <c r="E416" s="6">
        <v>1</v>
      </c>
      <c r="F416" s="6">
        <v>0</v>
      </c>
      <c r="G416" s="2" t="s">
        <v>168</v>
      </c>
      <c r="H416" s="7">
        <v>85164.21</v>
      </c>
      <c r="I416" s="7">
        <v>85164.21</v>
      </c>
      <c r="J416" s="9" t="s">
        <v>704</v>
      </c>
      <c r="K416" s="18"/>
      <c r="L416" s="9" t="s">
        <v>723</v>
      </c>
      <c r="M416" s="53"/>
      <c r="N416" s="39">
        <v>44235</v>
      </c>
      <c r="O416" s="40">
        <v>44337</v>
      </c>
      <c r="P416" s="40">
        <v>44952</v>
      </c>
      <c r="Q416" s="40">
        <v>44957</v>
      </c>
      <c r="R416" s="58"/>
      <c r="S416" s="63" t="s">
        <v>917</v>
      </c>
      <c r="T416" s="61">
        <v>0</v>
      </c>
    </row>
    <row r="417" spans="1:20" ht="24.75" customHeight="1">
      <c r="A417" s="17">
        <v>839</v>
      </c>
      <c r="B417" s="2" t="s">
        <v>551</v>
      </c>
      <c r="C417" s="5" t="s">
        <v>118</v>
      </c>
      <c r="D417" s="32" t="s">
        <v>907</v>
      </c>
      <c r="E417" s="6">
        <v>1</v>
      </c>
      <c r="F417" s="6">
        <v>0</v>
      </c>
      <c r="G417" s="2" t="s">
        <v>176</v>
      </c>
      <c r="H417" s="7">
        <v>1279</v>
      </c>
      <c r="I417" s="7">
        <v>1279</v>
      </c>
      <c r="J417" s="9"/>
      <c r="K417" s="18"/>
      <c r="L417" s="9" t="s">
        <v>712</v>
      </c>
      <c r="M417" s="53"/>
      <c r="N417" s="39"/>
      <c r="O417" s="40"/>
      <c r="P417" s="40"/>
      <c r="Q417" s="40"/>
      <c r="R417" s="58"/>
      <c r="S417" s="63" t="s">
        <v>917</v>
      </c>
      <c r="T417" s="61">
        <v>0</v>
      </c>
    </row>
    <row r="418" spans="1:20" ht="24.75" customHeight="1">
      <c r="A418" s="17">
        <v>840</v>
      </c>
      <c r="B418" s="2" t="s">
        <v>552</v>
      </c>
      <c r="C418" s="5" t="s">
        <v>118</v>
      </c>
      <c r="D418" s="32" t="s">
        <v>907</v>
      </c>
      <c r="E418" s="6">
        <v>1</v>
      </c>
      <c r="F418" s="6">
        <v>0</v>
      </c>
      <c r="G418" s="2" t="s">
        <v>163</v>
      </c>
      <c r="H418" s="7">
        <v>589865.76</v>
      </c>
      <c r="I418" s="7">
        <v>347311.55</v>
      </c>
      <c r="J418" s="9"/>
      <c r="K418" s="18"/>
      <c r="L418" s="9" t="s">
        <v>712</v>
      </c>
      <c r="M418" s="53"/>
      <c r="N418" s="39"/>
      <c r="O418" s="40"/>
      <c r="P418" s="40"/>
      <c r="Q418" s="40"/>
      <c r="R418" s="58"/>
      <c r="S418" s="63" t="s">
        <v>917</v>
      </c>
      <c r="T418" s="61">
        <v>0</v>
      </c>
    </row>
    <row r="419" spans="1:20" ht="24.75" customHeight="1">
      <c r="A419" s="17">
        <v>841</v>
      </c>
      <c r="B419" s="2" t="s">
        <v>553</v>
      </c>
      <c r="C419" s="5" t="s">
        <v>118</v>
      </c>
      <c r="D419" s="32" t="s">
        <v>907</v>
      </c>
      <c r="E419" s="6">
        <v>1</v>
      </c>
      <c r="F419" s="6">
        <v>0</v>
      </c>
      <c r="G419" s="2" t="s">
        <v>171</v>
      </c>
      <c r="H419" s="7">
        <v>62775</v>
      </c>
      <c r="I419" s="7">
        <v>2775</v>
      </c>
      <c r="J419" s="9"/>
      <c r="K419" s="18"/>
      <c r="L419" s="9" t="s">
        <v>712</v>
      </c>
      <c r="M419" s="53"/>
      <c r="N419" s="39"/>
      <c r="O419" s="40"/>
      <c r="P419" s="40"/>
      <c r="Q419" s="40"/>
      <c r="R419" s="58"/>
      <c r="S419" s="63" t="s">
        <v>917</v>
      </c>
      <c r="T419" s="61">
        <v>0</v>
      </c>
    </row>
    <row r="420" spans="1:20" ht="24.75" customHeight="1">
      <c r="A420" s="17">
        <v>842</v>
      </c>
      <c r="B420" s="2" t="s">
        <v>554</v>
      </c>
      <c r="C420" s="5" t="s">
        <v>118</v>
      </c>
      <c r="D420" s="32" t="s">
        <v>907</v>
      </c>
      <c r="E420" s="6">
        <v>1</v>
      </c>
      <c r="F420" s="6">
        <v>0</v>
      </c>
      <c r="G420" s="2" t="s">
        <v>176</v>
      </c>
      <c r="H420" s="7">
        <v>250</v>
      </c>
      <c r="I420" s="7">
        <v>250</v>
      </c>
      <c r="J420" s="9"/>
      <c r="K420" s="18"/>
      <c r="L420" s="9" t="s">
        <v>712</v>
      </c>
      <c r="M420" s="53"/>
      <c r="N420" s="39"/>
      <c r="O420" s="40"/>
      <c r="P420" s="40"/>
      <c r="Q420" s="40"/>
      <c r="R420" s="58"/>
      <c r="S420" s="63" t="s">
        <v>917</v>
      </c>
      <c r="T420" s="61">
        <v>0</v>
      </c>
    </row>
    <row r="421" spans="1:20" ht="24.75" customHeight="1">
      <c r="A421" s="17">
        <v>843</v>
      </c>
      <c r="B421" s="2" t="s">
        <v>555</v>
      </c>
      <c r="C421" s="5" t="s">
        <v>118</v>
      </c>
      <c r="D421" s="32" t="s">
        <v>907</v>
      </c>
      <c r="E421" s="6">
        <v>1</v>
      </c>
      <c r="F421" s="6">
        <v>0</v>
      </c>
      <c r="G421" s="2" t="s">
        <v>176</v>
      </c>
      <c r="H421" s="7">
        <v>1250</v>
      </c>
      <c r="I421" s="7">
        <v>1250</v>
      </c>
      <c r="J421" s="9"/>
      <c r="K421" s="18"/>
      <c r="L421" s="9" t="s">
        <v>712</v>
      </c>
      <c r="M421" s="53"/>
      <c r="N421" s="39"/>
      <c r="O421" s="40"/>
      <c r="P421" s="40"/>
      <c r="Q421" s="40"/>
      <c r="R421" s="58"/>
      <c r="S421" s="63" t="s">
        <v>917</v>
      </c>
      <c r="T421" s="61">
        <v>0</v>
      </c>
    </row>
    <row r="422" spans="1:20" ht="24.75" customHeight="1">
      <c r="A422" s="17">
        <v>844</v>
      </c>
      <c r="B422" s="2" t="s">
        <v>556</v>
      </c>
      <c r="C422" s="5" t="s">
        <v>118</v>
      </c>
      <c r="D422" s="32" t="s">
        <v>907</v>
      </c>
      <c r="E422" s="6">
        <v>1</v>
      </c>
      <c r="F422" s="6">
        <v>0</v>
      </c>
      <c r="G422" s="2" t="s">
        <v>171</v>
      </c>
      <c r="H422" s="7">
        <v>62930</v>
      </c>
      <c r="I422" s="7">
        <v>2930</v>
      </c>
      <c r="J422" s="9"/>
      <c r="K422" s="18"/>
      <c r="L422" s="9" t="s">
        <v>712</v>
      </c>
      <c r="M422" s="53"/>
      <c r="N422" s="39"/>
      <c r="O422" s="40"/>
      <c r="P422" s="40"/>
      <c r="Q422" s="40"/>
      <c r="R422" s="58"/>
      <c r="S422" s="63" t="s">
        <v>917</v>
      </c>
      <c r="T422" s="61">
        <v>0</v>
      </c>
    </row>
    <row r="423" spans="1:20" ht="24.75" customHeight="1">
      <c r="A423" s="17">
        <v>845</v>
      </c>
      <c r="B423" s="2" t="s">
        <v>557</v>
      </c>
      <c r="C423" s="5" t="s">
        <v>118</v>
      </c>
      <c r="D423" s="32" t="s">
        <v>907</v>
      </c>
      <c r="E423" s="6">
        <v>1</v>
      </c>
      <c r="F423" s="6">
        <v>0</v>
      </c>
      <c r="G423" s="2" t="s">
        <v>171</v>
      </c>
      <c r="H423" s="7">
        <v>92873.75</v>
      </c>
      <c r="I423" s="7">
        <v>2873.75</v>
      </c>
      <c r="J423" s="9"/>
      <c r="K423" s="18"/>
      <c r="L423" s="9" t="s">
        <v>712</v>
      </c>
      <c r="M423" s="53"/>
      <c r="N423" s="39"/>
      <c r="O423" s="40"/>
      <c r="P423" s="40"/>
      <c r="Q423" s="40"/>
      <c r="R423" s="58"/>
      <c r="S423" s="63" t="s">
        <v>917</v>
      </c>
      <c r="T423" s="61">
        <v>0</v>
      </c>
    </row>
    <row r="424" spans="1:20" ht="24.75" customHeight="1">
      <c r="A424" s="17">
        <v>846</v>
      </c>
      <c r="B424" s="2" t="s">
        <v>558</v>
      </c>
      <c r="C424" s="5" t="s">
        <v>118</v>
      </c>
      <c r="D424" s="32" t="s">
        <v>907</v>
      </c>
      <c r="E424" s="6">
        <v>1</v>
      </c>
      <c r="F424" s="6">
        <v>0</v>
      </c>
      <c r="G424" s="2" t="s">
        <v>171</v>
      </c>
      <c r="H424" s="7">
        <v>182524.64</v>
      </c>
      <c r="I424" s="7">
        <v>13524.64</v>
      </c>
      <c r="J424" s="9"/>
      <c r="K424" s="18"/>
      <c r="L424" s="9" t="s">
        <v>712</v>
      </c>
      <c r="M424" s="53"/>
      <c r="N424" s="39"/>
      <c r="O424" s="40"/>
      <c r="P424" s="40"/>
      <c r="Q424" s="40"/>
      <c r="R424" s="58"/>
      <c r="S424" s="63" t="s">
        <v>917</v>
      </c>
      <c r="T424" s="61">
        <v>0</v>
      </c>
    </row>
    <row r="425" spans="1:20" ht="24.75" customHeight="1">
      <c r="A425" s="17">
        <v>847</v>
      </c>
      <c r="B425" s="2" t="s">
        <v>559</v>
      </c>
      <c r="C425" s="5" t="s">
        <v>133</v>
      </c>
      <c r="D425" s="32" t="s">
        <v>878</v>
      </c>
      <c r="E425" s="6">
        <v>1</v>
      </c>
      <c r="F425" s="6">
        <v>0</v>
      </c>
      <c r="G425" s="2" t="s">
        <v>171</v>
      </c>
      <c r="H425" s="7">
        <v>396006.44</v>
      </c>
      <c r="I425" s="7">
        <v>20006.440000000002</v>
      </c>
      <c r="J425" s="9"/>
      <c r="K425" s="18"/>
      <c r="L425" s="9" t="s">
        <v>712</v>
      </c>
      <c r="M425" s="53"/>
      <c r="N425" s="39"/>
      <c r="O425" s="40"/>
      <c r="P425" s="40"/>
      <c r="Q425" s="40"/>
      <c r="R425" s="58"/>
      <c r="S425" s="63" t="s">
        <v>917</v>
      </c>
      <c r="T425" s="61">
        <v>0</v>
      </c>
    </row>
    <row r="426" spans="1:20" ht="24.75" customHeight="1">
      <c r="A426" s="17">
        <v>848</v>
      </c>
      <c r="B426" s="2" t="s">
        <v>560</v>
      </c>
      <c r="C426" s="5" t="s">
        <v>127</v>
      </c>
      <c r="D426" s="32" t="s">
        <v>865</v>
      </c>
      <c r="E426" s="6">
        <v>1</v>
      </c>
      <c r="F426" s="6">
        <v>0</v>
      </c>
      <c r="G426" s="2" t="s">
        <v>168</v>
      </c>
      <c r="H426" s="7">
        <v>12881.49</v>
      </c>
      <c r="I426" s="7">
        <v>12881.49</v>
      </c>
      <c r="J426" s="9"/>
      <c r="K426" s="18"/>
      <c r="L426" s="9" t="s">
        <v>712</v>
      </c>
      <c r="M426" s="53"/>
      <c r="N426" s="39"/>
      <c r="O426" s="40"/>
      <c r="P426" s="40"/>
      <c r="Q426" s="40"/>
      <c r="R426" s="58"/>
      <c r="S426" s="63" t="s">
        <v>917</v>
      </c>
      <c r="T426" s="61">
        <v>0</v>
      </c>
    </row>
    <row r="427" spans="1:20" ht="24.75" customHeight="1">
      <c r="A427" s="17">
        <v>850</v>
      </c>
      <c r="B427" s="2" t="s">
        <v>561</v>
      </c>
      <c r="C427" s="5" t="s">
        <v>24</v>
      </c>
      <c r="D427" s="32" t="s">
        <v>876</v>
      </c>
      <c r="E427" s="6">
        <v>1</v>
      </c>
      <c r="F427" s="6">
        <v>0</v>
      </c>
      <c r="G427" s="2" t="s">
        <v>169</v>
      </c>
      <c r="H427" s="7">
        <v>99322.81</v>
      </c>
      <c r="I427" s="7">
        <v>98322.81</v>
      </c>
      <c r="J427" s="9"/>
      <c r="K427" s="18"/>
      <c r="L427" s="9" t="s">
        <v>738</v>
      </c>
      <c r="M427" s="53"/>
      <c r="N427" s="39">
        <v>44473</v>
      </c>
      <c r="O427" s="40">
        <v>44958</v>
      </c>
      <c r="P427" s="40">
        <v>45013</v>
      </c>
      <c r="Q427" s="40" t="s">
        <v>163</v>
      </c>
      <c r="R427" s="58"/>
      <c r="S427" s="63" t="s">
        <v>917</v>
      </c>
      <c r="T427" s="61">
        <v>0</v>
      </c>
    </row>
    <row r="428" spans="1:20" ht="24.75" customHeight="1">
      <c r="A428" s="17">
        <v>853</v>
      </c>
      <c r="B428" s="2" t="s">
        <v>562</v>
      </c>
      <c r="C428" s="5" t="s">
        <v>35</v>
      </c>
      <c r="D428" s="32" t="s">
        <v>862</v>
      </c>
      <c r="E428" s="6">
        <v>1</v>
      </c>
      <c r="F428" s="6">
        <v>1</v>
      </c>
      <c r="G428" s="2" t="s">
        <v>163</v>
      </c>
      <c r="H428" s="7">
        <v>520496.88</v>
      </c>
      <c r="I428" s="7">
        <v>330496.88</v>
      </c>
      <c r="J428" s="9"/>
      <c r="K428" s="19">
        <f>0.03*(H428-I428)</f>
        <v>5700</v>
      </c>
      <c r="L428" s="9" t="s">
        <v>821</v>
      </c>
      <c r="M428" s="76">
        <v>0</v>
      </c>
      <c r="N428" s="39"/>
      <c r="O428" s="40"/>
      <c r="P428" s="40"/>
      <c r="Q428" s="40"/>
      <c r="R428" s="58"/>
      <c r="S428" s="86" t="s">
        <v>924</v>
      </c>
      <c r="T428" s="61">
        <v>0</v>
      </c>
    </row>
    <row r="429" spans="1:20" ht="24.75" customHeight="1">
      <c r="A429" s="17">
        <v>854</v>
      </c>
      <c r="B429" s="2" t="s">
        <v>563</v>
      </c>
      <c r="C429" s="5" t="s">
        <v>134</v>
      </c>
      <c r="D429" s="32" t="s">
        <v>864</v>
      </c>
      <c r="E429" s="6">
        <v>1</v>
      </c>
      <c r="F429" s="6">
        <v>0</v>
      </c>
      <c r="G429" s="2" t="s">
        <v>168</v>
      </c>
      <c r="H429" s="7">
        <v>47920</v>
      </c>
      <c r="I429" s="7">
        <v>47920</v>
      </c>
      <c r="J429" s="9"/>
      <c r="K429" s="18"/>
      <c r="L429" s="9" t="s">
        <v>712</v>
      </c>
      <c r="M429" s="53"/>
      <c r="N429" s="39"/>
      <c r="O429" s="40"/>
      <c r="P429" s="40"/>
      <c r="Q429" s="40"/>
      <c r="R429" s="58"/>
      <c r="S429" s="63" t="s">
        <v>917</v>
      </c>
      <c r="T429" s="61">
        <v>0</v>
      </c>
    </row>
    <row r="430" spans="1:20" ht="24.75" customHeight="1">
      <c r="A430" s="17">
        <v>855</v>
      </c>
      <c r="B430" s="2" t="s">
        <v>564</v>
      </c>
      <c r="C430" s="5" t="s">
        <v>33</v>
      </c>
      <c r="D430" s="32" t="s">
        <v>885</v>
      </c>
      <c r="E430" s="6">
        <v>1</v>
      </c>
      <c r="F430" s="6">
        <v>0</v>
      </c>
      <c r="G430" s="2" t="s">
        <v>168</v>
      </c>
      <c r="H430" s="7">
        <v>93321.36</v>
      </c>
      <c r="I430" s="7">
        <v>93321.36</v>
      </c>
      <c r="J430" s="9"/>
      <c r="K430" s="18"/>
      <c r="L430" s="9" t="s">
        <v>712</v>
      </c>
      <c r="M430" s="53"/>
      <c r="N430" s="39"/>
      <c r="O430" s="40"/>
      <c r="P430" s="40"/>
      <c r="Q430" s="40"/>
      <c r="R430" s="58"/>
      <c r="S430" s="63" t="s">
        <v>917</v>
      </c>
      <c r="T430" s="61">
        <v>0</v>
      </c>
    </row>
    <row r="431" spans="1:20" ht="24.75" customHeight="1">
      <c r="A431" s="17">
        <v>856</v>
      </c>
      <c r="B431" s="2" t="s">
        <v>565</v>
      </c>
      <c r="C431" s="5" t="s">
        <v>127</v>
      </c>
      <c r="D431" s="32" t="s">
        <v>865</v>
      </c>
      <c r="E431" s="6">
        <v>1</v>
      </c>
      <c r="F431" s="6">
        <v>0</v>
      </c>
      <c r="G431" s="2" t="s">
        <v>168</v>
      </c>
      <c r="H431" s="7">
        <v>64394</v>
      </c>
      <c r="I431" s="7">
        <v>64394</v>
      </c>
      <c r="J431" s="9"/>
      <c r="K431" s="18"/>
      <c r="L431" s="9" t="s">
        <v>712</v>
      </c>
      <c r="M431" s="53"/>
      <c r="N431" s="39"/>
      <c r="O431" s="40"/>
      <c r="P431" s="40"/>
      <c r="Q431" s="40"/>
      <c r="R431" s="58"/>
      <c r="S431" s="63" t="s">
        <v>917</v>
      </c>
      <c r="T431" s="61">
        <v>0</v>
      </c>
    </row>
    <row r="432" spans="1:20" ht="24.75" customHeight="1">
      <c r="A432" s="17">
        <v>859</v>
      </c>
      <c r="B432" s="1" t="s">
        <v>566</v>
      </c>
      <c r="C432" s="5" t="s">
        <v>24</v>
      </c>
      <c r="D432" s="32" t="s">
        <v>876</v>
      </c>
      <c r="E432" s="6">
        <v>1</v>
      </c>
      <c r="F432" s="6">
        <v>0</v>
      </c>
      <c r="G432" s="2" t="s">
        <v>168</v>
      </c>
      <c r="H432" s="7">
        <v>27485.010000000002</v>
      </c>
      <c r="I432" s="7">
        <v>27485.010000000002</v>
      </c>
      <c r="J432" s="9"/>
      <c r="K432" s="18"/>
      <c r="L432" s="9" t="s">
        <v>712</v>
      </c>
      <c r="M432" s="53"/>
      <c r="N432" s="39"/>
      <c r="O432" s="40"/>
      <c r="P432" s="40"/>
      <c r="Q432" s="40"/>
      <c r="R432" s="58"/>
      <c r="S432" s="63" t="s">
        <v>917</v>
      </c>
      <c r="T432" s="61">
        <v>0</v>
      </c>
    </row>
    <row r="433" spans="1:20" ht="24.75" customHeight="1">
      <c r="A433" s="17">
        <v>860</v>
      </c>
      <c r="B433" s="1" t="s">
        <v>567</v>
      </c>
      <c r="C433" s="5" t="s">
        <v>24</v>
      </c>
      <c r="D433" s="32" t="s">
        <v>876</v>
      </c>
      <c r="E433" s="6">
        <v>1</v>
      </c>
      <c r="F433" s="6">
        <v>0</v>
      </c>
      <c r="G433" s="2" t="s">
        <v>168</v>
      </c>
      <c r="H433" s="7">
        <v>133144.84999999998</v>
      </c>
      <c r="I433" s="7">
        <v>133144.84999999998</v>
      </c>
      <c r="J433" s="9"/>
      <c r="K433" s="18"/>
      <c r="L433" s="9" t="s">
        <v>712</v>
      </c>
      <c r="M433" s="53"/>
      <c r="N433" s="39"/>
      <c r="O433" s="40"/>
      <c r="P433" s="40"/>
      <c r="Q433" s="40"/>
      <c r="R433" s="58"/>
      <c r="S433" s="63" t="s">
        <v>917</v>
      </c>
      <c r="T433" s="61">
        <v>0</v>
      </c>
    </row>
    <row r="434" spans="1:20" ht="24.75" customHeight="1">
      <c r="A434" s="17">
        <v>861</v>
      </c>
      <c r="B434" s="1" t="s">
        <v>568</v>
      </c>
      <c r="C434" s="5" t="s">
        <v>24</v>
      </c>
      <c r="D434" s="32" t="s">
        <v>876</v>
      </c>
      <c r="E434" s="6">
        <v>1</v>
      </c>
      <c r="F434" s="6">
        <v>0</v>
      </c>
      <c r="G434" s="2" t="s">
        <v>168</v>
      </c>
      <c r="H434" s="7">
        <v>98430.59</v>
      </c>
      <c r="I434" s="7">
        <v>98430.59</v>
      </c>
      <c r="J434" s="9"/>
      <c r="K434" s="18"/>
      <c r="L434" s="9" t="s">
        <v>712</v>
      </c>
      <c r="M434" s="53"/>
      <c r="N434" s="39"/>
      <c r="O434" s="40"/>
      <c r="P434" s="40"/>
      <c r="Q434" s="40"/>
      <c r="R434" s="58"/>
      <c r="S434" s="63" t="s">
        <v>917</v>
      </c>
      <c r="T434" s="61">
        <v>0</v>
      </c>
    </row>
    <row r="435" spans="1:20" ht="24.75" customHeight="1">
      <c r="A435" s="17">
        <v>862</v>
      </c>
      <c r="B435" s="2" t="s">
        <v>569</v>
      </c>
      <c r="C435" s="5" t="s">
        <v>118</v>
      </c>
      <c r="D435" s="32" t="s">
        <v>907</v>
      </c>
      <c r="E435" s="6">
        <v>1</v>
      </c>
      <c r="F435" s="6">
        <v>0</v>
      </c>
      <c r="G435" s="2" t="s">
        <v>171</v>
      </c>
      <c r="H435" s="7">
        <v>1575560.41</v>
      </c>
      <c r="I435" s="7">
        <v>75560.41</v>
      </c>
      <c r="J435" s="9"/>
      <c r="K435" s="18"/>
      <c r="L435" s="9" t="s">
        <v>712</v>
      </c>
      <c r="M435" s="53"/>
      <c r="N435" s="39"/>
      <c r="O435" s="40"/>
      <c r="P435" s="40"/>
      <c r="Q435" s="40"/>
      <c r="R435" s="58"/>
      <c r="S435" s="63" t="s">
        <v>917</v>
      </c>
      <c r="T435" s="61">
        <v>0</v>
      </c>
    </row>
    <row r="436" spans="1:20" ht="24.75" customHeight="1">
      <c r="A436" s="17">
        <v>864</v>
      </c>
      <c r="B436" s="2" t="s">
        <v>570</v>
      </c>
      <c r="C436" s="5" t="s">
        <v>131</v>
      </c>
      <c r="D436" s="32" t="s">
        <v>879</v>
      </c>
      <c r="E436" s="6">
        <v>1</v>
      </c>
      <c r="F436" s="6">
        <v>0</v>
      </c>
      <c r="G436" s="2" t="s">
        <v>165</v>
      </c>
      <c r="H436" s="7">
        <v>26143.54</v>
      </c>
      <c r="I436" s="7">
        <v>143.54000000000002</v>
      </c>
      <c r="J436" s="9"/>
      <c r="K436" s="18"/>
      <c r="L436" s="9" t="s">
        <v>712</v>
      </c>
      <c r="M436" s="53"/>
      <c r="N436" s="39"/>
      <c r="O436" s="40"/>
      <c r="P436" s="40"/>
      <c r="Q436" s="40"/>
      <c r="R436" s="58"/>
      <c r="S436" s="63" t="s">
        <v>917</v>
      </c>
      <c r="T436" s="61">
        <v>0</v>
      </c>
    </row>
    <row r="437" spans="1:20" ht="24.75" customHeight="1">
      <c r="A437" s="17">
        <v>865</v>
      </c>
      <c r="B437" s="2" t="s">
        <v>571</v>
      </c>
      <c r="C437" s="5" t="s">
        <v>21</v>
      </c>
      <c r="D437" s="32" t="s">
        <v>861</v>
      </c>
      <c r="E437" s="6">
        <v>1</v>
      </c>
      <c r="F437" s="6">
        <v>0</v>
      </c>
      <c r="G437" s="2" t="s">
        <v>165</v>
      </c>
      <c r="H437" s="7">
        <v>60000</v>
      </c>
      <c r="I437" s="7">
        <v>0</v>
      </c>
      <c r="J437" s="9"/>
      <c r="K437" s="18"/>
      <c r="L437" s="9" t="s">
        <v>712</v>
      </c>
      <c r="M437" s="53"/>
      <c r="N437" s="39"/>
      <c r="O437" s="40"/>
      <c r="P437" s="40"/>
      <c r="Q437" s="40"/>
      <c r="R437" s="58"/>
      <c r="S437" s="63" t="s">
        <v>917</v>
      </c>
      <c r="T437" s="61">
        <v>0</v>
      </c>
    </row>
    <row r="438" spans="1:20" ht="24.75" customHeight="1">
      <c r="A438" s="17">
        <v>866</v>
      </c>
      <c r="B438" s="2" t="s">
        <v>572</v>
      </c>
      <c r="C438" s="5" t="s">
        <v>24</v>
      </c>
      <c r="D438" s="32" t="s">
        <v>876</v>
      </c>
      <c r="E438" s="6">
        <v>1</v>
      </c>
      <c r="F438" s="6">
        <v>0</v>
      </c>
      <c r="G438" s="2" t="s">
        <v>168</v>
      </c>
      <c r="H438" s="7">
        <v>155054.97</v>
      </c>
      <c r="I438" s="7">
        <v>155054.97</v>
      </c>
      <c r="J438" s="9"/>
      <c r="K438" s="18"/>
      <c r="L438" s="9" t="s">
        <v>712</v>
      </c>
      <c r="M438" s="53"/>
      <c r="N438" s="39"/>
      <c r="O438" s="40"/>
      <c r="P438" s="40"/>
      <c r="Q438" s="40"/>
      <c r="R438" s="58"/>
      <c r="S438" s="63" t="s">
        <v>917</v>
      </c>
      <c r="T438" s="61">
        <v>0</v>
      </c>
    </row>
    <row r="439" spans="1:20" ht="24.75" customHeight="1">
      <c r="A439" s="17">
        <v>867</v>
      </c>
      <c r="B439" s="1" t="s">
        <v>573</v>
      </c>
      <c r="C439" s="5" t="s">
        <v>24</v>
      </c>
      <c r="D439" s="32" t="s">
        <v>876</v>
      </c>
      <c r="E439" s="6">
        <v>1</v>
      </c>
      <c r="F439" s="6">
        <v>0</v>
      </c>
      <c r="G439" s="2" t="s">
        <v>168</v>
      </c>
      <c r="H439" s="7">
        <v>16145.7</v>
      </c>
      <c r="I439" s="7">
        <v>16145.7</v>
      </c>
      <c r="J439" s="9"/>
      <c r="K439" s="18"/>
      <c r="L439" s="9" t="s">
        <v>712</v>
      </c>
      <c r="M439" s="53"/>
      <c r="N439" s="39"/>
      <c r="O439" s="40"/>
      <c r="P439" s="40"/>
      <c r="Q439" s="40"/>
      <c r="R439" s="58"/>
      <c r="S439" s="63" t="s">
        <v>917</v>
      </c>
      <c r="T439" s="61">
        <v>0</v>
      </c>
    </row>
    <row r="440" spans="1:20" ht="24.75" customHeight="1">
      <c r="A440" s="17">
        <v>868</v>
      </c>
      <c r="B440" s="2" t="s">
        <v>574</v>
      </c>
      <c r="C440" s="5" t="s">
        <v>134</v>
      </c>
      <c r="D440" s="32" t="s">
        <v>864</v>
      </c>
      <c r="E440" s="6">
        <v>1</v>
      </c>
      <c r="F440" s="6">
        <v>0</v>
      </c>
      <c r="G440" s="2" t="s">
        <v>163</v>
      </c>
      <c r="H440" s="7">
        <v>109798.83</v>
      </c>
      <c r="I440" s="7">
        <v>49798.83</v>
      </c>
      <c r="J440" s="9"/>
      <c r="K440" s="18"/>
      <c r="L440" s="9" t="s">
        <v>712</v>
      </c>
      <c r="M440" s="53"/>
      <c r="N440" s="39"/>
      <c r="O440" s="40"/>
      <c r="P440" s="40"/>
      <c r="Q440" s="40"/>
      <c r="R440" s="58"/>
      <c r="S440" s="63" t="s">
        <v>917</v>
      </c>
      <c r="T440" s="61">
        <v>0</v>
      </c>
    </row>
    <row r="441" spans="1:20" ht="24.75" customHeight="1">
      <c r="A441" s="17">
        <v>869</v>
      </c>
      <c r="B441" s="2" t="s">
        <v>575</v>
      </c>
      <c r="C441" s="5" t="s">
        <v>118</v>
      </c>
      <c r="D441" s="32" t="s">
        <v>907</v>
      </c>
      <c r="E441" s="6">
        <v>1</v>
      </c>
      <c r="F441" s="6">
        <v>0</v>
      </c>
      <c r="G441" s="2" t="s">
        <v>163</v>
      </c>
      <c r="H441" s="7">
        <v>207182.8</v>
      </c>
      <c r="I441" s="7">
        <v>107182.79999999999</v>
      </c>
      <c r="J441" s="9" t="s">
        <v>695</v>
      </c>
      <c r="K441" s="18"/>
      <c r="L441" s="9" t="s">
        <v>712</v>
      </c>
      <c r="M441" s="53"/>
      <c r="N441" s="39"/>
      <c r="O441" s="40"/>
      <c r="P441" s="40"/>
      <c r="Q441" s="40"/>
      <c r="R441" s="58"/>
      <c r="S441" s="63" t="s">
        <v>917</v>
      </c>
      <c r="T441" s="61">
        <v>0</v>
      </c>
    </row>
    <row r="442" spans="1:20" ht="24.75" customHeight="1">
      <c r="A442" s="17">
        <v>870</v>
      </c>
      <c r="B442" s="1" t="s">
        <v>576</v>
      </c>
      <c r="C442" s="5" t="s">
        <v>118</v>
      </c>
      <c r="D442" s="32" t="s">
        <v>907</v>
      </c>
      <c r="E442" s="6">
        <v>1</v>
      </c>
      <c r="F442" s="6">
        <v>0</v>
      </c>
      <c r="G442" s="2" t="s">
        <v>168</v>
      </c>
      <c r="H442" s="7">
        <v>21054.399999999998</v>
      </c>
      <c r="I442" s="7">
        <v>21054.399999999998</v>
      </c>
      <c r="J442" s="9" t="s">
        <v>704</v>
      </c>
      <c r="K442" s="18"/>
      <c r="L442" s="9" t="s">
        <v>792</v>
      </c>
      <c r="M442" s="53"/>
      <c r="N442" s="39">
        <v>44151</v>
      </c>
      <c r="O442" s="40">
        <v>44378</v>
      </c>
      <c r="P442" s="40">
        <v>44545</v>
      </c>
      <c r="Q442" s="40">
        <v>44672</v>
      </c>
      <c r="R442" s="58" t="s">
        <v>788</v>
      </c>
      <c r="S442" s="63" t="s">
        <v>917</v>
      </c>
      <c r="T442" s="61">
        <v>0</v>
      </c>
    </row>
    <row r="443" spans="1:20" ht="24.75" customHeight="1">
      <c r="A443" s="17">
        <v>871</v>
      </c>
      <c r="B443" s="1" t="s">
        <v>577</v>
      </c>
      <c r="C443" s="5" t="s">
        <v>118</v>
      </c>
      <c r="D443" s="32" t="s">
        <v>907</v>
      </c>
      <c r="E443" s="6">
        <v>1</v>
      </c>
      <c r="F443" s="6">
        <v>0</v>
      </c>
      <c r="G443" s="2" t="s">
        <v>168</v>
      </c>
      <c r="H443" s="7">
        <v>62994.520000000004</v>
      </c>
      <c r="I443" s="7">
        <v>62994.520000000004</v>
      </c>
      <c r="J443" s="9" t="s">
        <v>704</v>
      </c>
      <c r="K443" s="18"/>
      <c r="L443" s="9" t="s">
        <v>789</v>
      </c>
      <c r="M443" s="53"/>
      <c r="N443" s="39">
        <v>44174</v>
      </c>
      <c r="O443" s="40">
        <v>44623</v>
      </c>
      <c r="P443" s="51" t="s">
        <v>791</v>
      </c>
      <c r="Q443" s="51" t="s">
        <v>791</v>
      </c>
      <c r="R443" s="59" t="s">
        <v>790</v>
      </c>
      <c r="S443" s="63" t="s">
        <v>917</v>
      </c>
      <c r="T443" s="61">
        <v>0</v>
      </c>
    </row>
    <row r="444" spans="1:20" ht="24.75" customHeight="1">
      <c r="A444" s="17">
        <v>874</v>
      </c>
      <c r="B444" s="2" t="s">
        <v>578</v>
      </c>
      <c r="C444" s="5" t="s">
        <v>24</v>
      </c>
      <c r="D444" s="32" t="s">
        <v>876</v>
      </c>
      <c r="E444" s="6">
        <v>1</v>
      </c>
      <c r="F444" s="6">
        <v>0</v>
      </c>
      <c r="G444" s="2" t="s">
        <v>169</v>
      </c>
      <c r="H444" s="7">
        <v>162810.25999999998</v>
      </c>
      <c r="I444" s="7">
        <v>161695.00999999998</v>
      </c>
      <c r="J444" s="9"/>
      <c r="K444" s="18"/>
      <c r="L444" s="9" t="s">
        <v>712</v>
      </c>
      <c r="M444" s="53"/>
      <c r="N444" s="39"/>
      <c r="O444" s="40"/>
      <c r="P444" s="40"/>
      <c r="Q444" s="40"/>
      <c r="R444" s="58"/>
      <c r="S444" s="63" t="s">
        <v>917</v>
      </c>
      <c r="T444" s="61">
        <v>0</v>
      </c>
    </row>
    <row r="445" spans="1:20" ht="24.75" customHeight="1">
      <c r="A445" s="17">
        <v>875</v>
      </c>
      <c r="B445" s="1" t="s">
        <v>579</v>
      </c>
      <c r="C445" s="5" t="s">
        <v>0</v>
      </c>
      <c r="D445" s="32" t="s">
        <v>867</v>
      </c>
      <c r="E445" s="6">
        <v>1</v>
      </c>
      <c r="F445" s="6">
        <v>0</v>
      </c>
      <c r="G445" s="2" t="s">
        <v>168</v>
      </c>
      <c r="H445" s="7">
        <v>161462.97</v>
      </c>
      <c r="I445" s="7">
        <v>161462.97</v>
      </c>
      <c r="J445" s="9"/>
      <c r="K445" s="18"/>
      <c r="L445" s="9" t="s">
        <v>712</v>
      </c>
      <c r="M445" s="53"/>
      <c r="N445" s="39"/>
      <c r="O445" s="40"/>
      <c r="P445" s="40"/>
      <c r="Q445" s="40"/>
      <c r="R445" s="58"/>
      <c r="S445" s="63" t="s">
        <v>917</v>
      </c>
      <c r="T445" s="61">
        <v>0</v>
      </c>
    </row>
    <row r="446" spans="1:20" ht="24.75" customHeight="1">
      <c r="A446" s="17">
        <v>876</v>
      </c>
      <c r="B446" s="1" t="s">
        <v>580</v>
      </c>
      <c r="C446" s="5" t="s">
        <v>128</v>
      </c>
      <c r="D446" s="32" t="s">
        <v>858</v>
      </c>
      <c r="E446" s="6">
        <v>1</v>
      </c>
      <c r="F446" s="6">
        <v>0</v>
      </c>
      <c r="G446" s="2" t="s">
        <v>168</v>
      </c>
      <c r="H446" s="7">
        <v>252056.49000000002</v>
      </c>
      <c r="I446" s="7">
        <v>252056.49000000002</v>
      </c>
      <c r="J446" s="9"/>
      <c r="K446" s="18"/>
      <c r="L446" s="9" t="s">
        <v>712</v>
      </c>
      <c r="M446" s="53"/>
      <c r="N446" s="39"/>
      <c r="O446" s="40"/>
      <c r="P446" s="40"/>
      <c r="Q446" s="40"/>
      <c r="R446" s="58"/>
      <c r="S446" s="63" t="s">
        <v>917</v>
      </c>
      <c r="T446" s="61">
        <v>0</v>
      </c>
    </row>
    <row r="447" spans="1:20" ht="24.75" customHeight="1">
      <c r="A447" s="17">
        <v>880</v>
      </c>
      <c r="B447" s="1" t="s">
        <v>581</v>
      </c>
      <c r="C447" s="5" t="s">
        <v>38</v>
      </c>
      <c r="D447" s="32" t="s">
        <v>893</v>
      </c>
      <c r="E447" s="6">
        <v>1</v>
      </c>
      <c r="F447" s="6">
        <v>0</v>
      </c>
      <c r="G447" s="2" t="s">
        <v>163</v>
      </c>
      <c r="H447" s="7">
        <v>143476.51</v>
      </c>
      <c r="I447" s="7">
        <v>73476.509999999995</v>
      </c>
      <c r="J447" s="9"/>
      <c r="K447" s="18"/>
      <c r="L447" s="9" t="s">
        <v>712</v>
      </c>
      <c r="M447" s="53"/>
      <c r="N447" s="39"/>
      <c r="O447" s="40"/>
      <c r="P447" s="40"/>
      <c r="Q447" s="40"/>
      <c r="R447" s="58"/>
      <c r="S447" s="63" t="s">
        <v>917</v>
      </c>
      <c r="T447" s="61">
        <v>0</v>
      </c>
    </row>
    <row r="448" spans="1:20" ht="24.75" customHeight="1">
      <c r="A448" s="17">
        <v>881</v>
      </c>
      <c r="B448" s="1" t="s">
        <v>582</v>
      </c>
      <c r="C448" s="5" t="s">
        <v>119</v>
      </c>
      <c r="D448" s="32" t="s">
        <v>868</v>
      </c>
      <c r="E448" s="6">
        <v>1</v>
      </c>
      <c r="F448" s="6">
        <v>0</v>
      </c>
      <c r="G448" s="2" t="s">
        <v>171</v>
      </c>
      <c r="H448" s="7">
        <v>150000</v>
      </c>
      <c r="I448" s="7">
        <v>0</v>
      </c>
      <c r="J448" s="9"/>
      <c r="K448" s="18"/>
      <c r="L448" s="9" t="s">
        <v>712</v>
      </c>
      <c r="M448" s="53"/>
      <c r="N448" s="39"/>
      <c r="O448" s="40"/>
      <c r="P448" s="40"/>
      <c r="Q448" s="40"/>
      <c r="R448" s="58"/>
      <c r="S448" s="63" t="s">
        <v>917</v>
      </c>
      <c r="T448" s="61">
        <v>0</v>
      </c>
    </row>
    <row r="449" spans="1:20" ht="24.75" customHeight="1">
      <c r="A449" s="17">
        <v>882</v>
      </c>
      <c r="B449" s="1" t="s">
        <v>583</v>
      </c>
      <c r="C449" s="5" t="s">
        <v>27</v>
      </c>
      <c r="D449" s="32" t="s">
        <v>911</v>
      </c>
      <c r="E449" s="6">
        <v>1</v>
      </c>
      <c r="F449" s="6">
        <v>0</v>
      </c>
      <c r="G449" s="2" t="s">
        <v>165</v>
      </c>
      <c r="H449" s="7">
        <v>135000</v>
      </c>
      <c r="I449" s="7">
        <v>0</v>
      </c>
      <c r="J449" s="9"/>
      <c r="K449" s="18"/>
      <c r="L449" s="9" t="s">
        <v>712</v>
      </c>
      <c r="M449" s="53"/>
      <c r="N449" s="39"/>
      <c r="O449" s="40"/>
      <c r="P449" s="40"/>
      <c r="Q449" s="40"/>
      <c r="R449" s="58"/>
      <c r="S449" s="63" t="s">
        <v>917</v>
      </c>
      <c r="T449" s="61">
        <v>0</v>
      </c>
    </row>
    <row r="450" spans="1:20" ht="24.75" customHeight="1">
      <c r="A450" s="17">
        <v>883</v>
      </c>
      <c r="B450" s="1" t="s">
        <v>584</v>
      </c>
      <c r="C450" s="5" t="s">
        <v>27</v>
      </c>
      <c r="D450" s="32" t="s">
        <v>911</v>
      </c>
      <c r="E450" s="6">
        <v>1</v>
      </c>
      <c r="F450" s="6">
        <v>0</v>
      </c>
      <c r="G450" s="2" t="s">
        <v>165</v>
      </c>
      <c r="H450" s="7">
        <v>75000</v>
      </c>
      <c r="I450" s="7">
        <v>0</v>
      </c>
      <c r="J450" s="9"/>
      <c r="K450" s="18"/>
      <c r="L450" s="9" t="s">
        <v>712</v>
      </c>
      <c r="M450" s="53"/>
      <c r="N450" s="39"/>
      <c r="O450" s="40"/>
      <c r="P450" s="40"/>
      <c r="Q450" s="40"/>
      <c r="R450" s="58"/>
      <c r="S450" s="63" t="s">
        <v>917</v>
      </c>
      <c r="T450" s="61">
        <v>0</v>
      </c>
    </row>
    <row r="451" spans="1:20" ht="24.75" customHeight="1">
      <c r="A451" s="17">
        <v>885</v>
      </c>
      <c r="B451" s="1" t="s">
        <v>585</v>
      </c>
      <c r="C451" s="5" t="s">
        <v>24</v>
      </c>
      <c r="D451" s="32" t="s">
        <v>876</v>
      </c>
      <c r="E451" s="6">
        <v>1</v>
      </c>
      <c r="F451" s="6">
        <v>0</v>
      </c>
      <c r="G451" s="2" t="s">
        <v>163</v>
      </c>
      <c r="H451" s="7">
        <v>3179440.3899999997</v>
      </c>
      <c r="I451" s="7">
        <v>2542210.5299999998</v>
      </c>
      <c r="J451" s="9"/>
      <c r="K451" s="18"/>
      <c r="L451" s="9" t="s">
        <v>712</v>
      </c>
      <c r="M451" s="53"/>
      <c r="N451" s="39"/>
      <c r="O451" s="40"/>
      <c r="P451" s="40"/>
      <c r="Q451" s="40"/>
      <c r="R451" s="58"/>
      <c r="S451" s="63" t="s">
        <v>917</v>
      </c>
      <c r="T451" s="61">
        <v>0</v>
      </c>
    </row>
    <row r="452" spans="1:20" ht="24.75" customHeight="1">
      <c r="A452" s="17">
        <v>886</v>
      </c>
      <c r="B452" s="1" t="s">
        <v>586</v>
      </c>
      <c r="C452" s="5" t="s">
        <v>0</v>
      </c>
      <c r="D452" s="32" t="s">
        <v>867</v>
      </c>
      <c r="E452" s="6">
        <v>1</v>
      </c>
      <c r="F452" s="6">
        <v>0</v>
      </c>
      <c r="G452" s="2" t="s">
        <v>176</v>
      </c>
      <c r="H452" s="7">
        <v>0</v>
      </c>
      <c r="I452" s="7">
        <v>0</v>
      </c>
      <c r="J452" s="9"/>
      <c r="K452" s="18"/>
      <c r="L452" s="9" t="s">
        <v>712</v>
      </c>
      <c r="M452" s="53"/>
      <c r="N452" s="39"/>
      <c r="O452" s="40"/>
      <c r="P452" s="40"/>
      <c r="Q452" s="40"/>
      <c r="R452" s="58"/>
      <c r="S452" s="63" t="s">
        <v>917</v>
      </c>
      <c r="T452" s="61">
        <v>0</v>
      </c>
    </row>
    <row r="453" spans="1:20" ht="24.75" customHeight="1">
      <c r="A453" s="17">
        <v>887</v>
      </c>
      <c r="B453" s="2" t="s">
        <v>587</v>
      </c>
      <c r="C453" s="5" t="s">
        <v>24</v>
      </c>
      <c r="D453" s="32" t="s">
        <v>876</v>
      </c>
      <c r="E453" s="6">
        <v>1</v>
      </c>
      <c r="F453" s="6">
        <v>0</v>
      </c>
      <c r="G453" s="2" t="s">
        <v>168</v>
      </c>
      <c r="H453" s="7">
        <v>19657.149999999998</v>
      </c>
      <c r="I453" s="7">
        <v>19657.149999999998</v>
      </c>
      <c r="J453" s="9"/>
      <c r="K453" s="18"/>
      <c r="L453" s="9" t="s">
        <v>723</v>
      </c>
      <c r="M453" s="53"/>
      <c r="N453" s="39">
        <v>44235</v>
      </c>
      <c r="O453" s="40">
        <v>44337</v>
      </c>
      <c r="P453" s="40">
        <v>44952</v>
      </c>
      <c r="Q453" s="40">
        <v>44957</v>
      </c>
      <c r="R453" s="58"/>
      <c r="S453" s="63" t="s">
        <v>917</v>
      </c>
      <c r="T453" s="61">
        <v>0</v>
      </c>
    </row>
    <row r="454" spans="1:20" ht="24.75" customHeight="1">
      <c r="A454" s="17">
        <v>897</v>
      </c>
      <c r="B454" s="1" t="s">
        <v>588</v>
      </c>
      <c r="C454" s="5" t="s">
        <v>143</v>
      </c>
      <c r="D454" s="32" t="s">
        <v>909</v>
      </c>
      <c r="E454" s="6">
        <v>1</v>
      </c>
      <c r="F454" s="6">
        <v>0</v>
      </c>
      <c r="G454" s="2" t="s">
        <v>165</v>
      </c>
      <c r="H454" s="7">
        <v>300000</v>
      </c>
      <c r="I454" s="7">
        <v>0</v>
      </c>
      <c r="J454" s="9"/>
      <c r="K454" s="18"/>
      <c r="L454" s="9" t="s">
        <v>712</v>
      </c>
      <c r="M454" s="53"/>
      <c r="N454" s="39"/>
      <c r="O454" s="40"/>
      <c r="P454" s="40"/>
      <c r="Q454" s="40"/>
      <c r="R454" s="58"/>
      <c r="S454" s="63" t="s">
        <v>917</v>
      </c>
      <c r="T454" s="61">
        <v>0</v>
      </c>
    </row>
    <row r="455" spans="1:20" ht="24.75" customHeight="1">
      <c r="A455" s="17">
        <v>898</v>
      </c>
      <c r="B455" s="2" t="s">
        <v>589</v>
      </c>
      <c r="C455" s="5" t="s">
        <v>134</v>
      </c>
      <c r="D455" s="32" t="s">
        <v>864</v>
      </c>
      <c r="E455" s="6">
        <v>1</v>
      </c>
      <c r="F455" s="6">
        <v>0</v>
      </c>
      <c r="G455" s="2" t="s">
        <v>165</v>
      </c>
      <c r="H455" s="7">
        <v>338413.7</v>
      </c>
      <c r="I455" s="7">
        <v>413.7</v>
      </c>
      <c r="J455" s="9"/>
      <c r="K455" s="18"/>
      <c r="L455" s="9" t="s">
        <v>712</v>
      </c>
      <c r="M455" s="53"/>
      <c r="N455" s="39"/>
      <c r="O455" s="40"/>
      <c r="P455" s="40"/>
      <c r="Q455" s="40"/>
      <c r="R455" s="58"/>
      <c r="S455" s="63" t="s">
        <v>917</v>
      </c>
      <c r="T455" s="61">
        <v>0</v>
      </c>
    </row>
    <row r="456" spans="1:20" ht="24.75" customHeight="1">
      <c r="A456" s="17">
        <v>899</v>
      </c>
      <c r="B456" s="1" t="s">
        <v>590</v>
      </c>
      <c r="C456" s="5" t="s">
        <v>118</v>
      </c>
      <c r="D456" s="32" t="s">
        <v>907</v>
      </c>
      <c r="E456" s="6">
        <v>1</v>
      </c>
      <c r="F456" s="6">
        <v>0</v>
      </c>
      <c r="G456" s="2" t="s">
        <v>163</v>
      </c>
      <c r="H456" s="7">
        <v>2703195.5500000003</v>
      </c>
      <c r="I456" s="7">
        <v>1346184.4900000002</v>
      </c>
      <c r="J456" s="9"/>
      <c r="K456" s="18"/>
      <c r="L456" s="9" t="s">
        <v>712</v>
      </c>
      <c r="M456" s="53"/>
      <c r="N456" s="39"/>
      <c r="O456" s="40"/>
      <c r="P456" s="40"/>
      <c r="Q456" s="40"/>
      <c r="R456" s="58"/>
      <c r="S456" s="63" t="s">
        <v>917</v>
      </c>
      <c r="T456" s="61">
        <v>0</v>
      </c>
    </row>
    <row r="457" spans="1:20" ht="24.75" customHeight="1">
      <c r="A457" s="17">
        <v>900</v>
      </c>
      <c r="B457" s="1" t="s">
        <v>591</v>
      </c>
      <c r="C457" s="5" t="s">
        <v>118</v>
      </c>
      <c r="D457" s="32" t="s">
        <v>907</v>
      </c>
      <c r="E457" s="6">
        <v>1</v>
      </c>
      <c r="F457" s="6">
        <v>0</v>
      </c>
      <c r="G457" s="2" t="s">
        <v>163</v>
      </c>
      <c r="H457" s="7">
        <v>1137832.2</v>
      </c>
      <c r="I457" s="7">
        <v>519802.87</v>
      </c>
      <c r="J457" s="9"/>
      <c r="K457" s="18"/>
      <c r="L457" s="9" t="s">
        <v>712</v>
      </c>
      <c r="M457" s="53"/>
      <c r="N457" s="39"/>
      <c r="O457" s="40"/>
      <c r="P457" s="40"/>
      <c r="Q457" s="40"/>
      <c r="R457" s="58"/>
      <c r="S457" s="63" t="s">
        <v>917</v>
      </c>
      <c r="T457" s="61">
        <v>0</v>
      </c>
    </row>
    <row r="458" spans="1:20" ht="24.75" customHeight="1">
      <c r="A458" s="17">
        <v>901</v>
      </c>
      <c r="B458" s="1" t="s">
        <v>592</v>
      </c>
      <c r="C458" s="5" t="s">
        <v>118</v>
      </c>
      <c r="D458" s="32" t="s">
        <v>907</v>
      </c>
      <c r="E458" s="6">
        <v>1</v>
      </c>
      <c r="F458" s="6">
        <v>0</v>
      </c>
      <c r="G458" s="2" t="s">
        <v>171</v>
      </c>
      <c r="H458" s="7">
        <v>653830.48</v>
      </c>
      <c r="I458" s="7">
        <v>15830.48</v>
      </c>
      <c r="J458" s="9"/>
      <c r="K458" s="18"/>
      <c r="L458" s="9" t="s">
        <v>712</v>
      </c>
      <c r="M458" s="53"/>
      <c r="N458" s="39"/>
      <c r="O458" s="40"/>
      <c r="P458" s="40"/>
      <c r="Q458" s="40"/>
      <c r="R458" s="58"/>
      <c r="S458" s="63" t="s">
        <v>917</v>
      </c>
      <c r="T458" s="61">
        <v>0</v>
      </c>
    </row>
    <row r="459" spans="1:20" ht="24.75" customHeight="1">
      <c r="A459" s="17">
        <v>902</v>
      </c>
      <c r="B459" s="1" t="s">
        <v>593</v>
      </c>
      <c r="C459" s="5" t="s">
        <v>118</v>
      </c>
      <c r="D459" s="32" t="s">
        <v>907</v>
      </c>
      <c r="E459" s="6">
        <v>1</v>
      </c>
      <c r="F459" s="6">
        <v>0</v>
      </c>
      <c r="G459" s="2" t="s">
        <v>171</v>
      </c>
      <c r="H459" s="7">
        <v>1533069.97</v>
      </c>
      <c r="I459" s="7">
        <v>31069.97</v>
      </c>
      <c r="J459" s="9" t="s">
        <v>695</v>
      </c>
      <c r="K459" s="18"/>
      <c r="L459" s="9" t="s">
        <v>712</v>
      </c>
      <c r="M459" s="53"/>
      <c r="N459" s="39"/>
      <c r="O459" s="40"/>
      <c r="P459" s="40"/>
      <c r="Q459" s="40"/>
      <c r="R459" s="58"/>
      <c r="S459" s="63" t="s">
        <v>917</v>
      </c>
      <c r="T459" s="61">
        <v>0</v>
      </c>
    </row>
    <row r="460" spans="1:20" ht="24.75" customHeight="1">
      <c r="A460" s="17">
        <v>903</v>
      </c>
      <c r="B460" s="1" t="s">
        <v>594</v>
      </c>
      <c r="C460" s="5" t="s">
        <v>118</v>
      </c>
      <c r="D460" s="32" t="s">
        <v>907</v>
      </c>
      <c r="E460" s="6">
        <v>1</v>
      </c>
      <c r="F460" s="6">
        <v>0</v>
      </c>
      <c r="G460" s="2" t="s">
        <v>163</v>
      </c>
      <c r="H460" s="7">
        <v>3918305.34</v>
      </c>
      <c r="I460" s="7">
        <v>971257.3</v>
      </c>
      <c r="J460" s="9"/>
      <c r="K460" s="18"/>
      <c r="L460" s="9" t="s">
        <v>712</v>
      </c>
      <c r="M460" s="53"/>
      <c r="N460" s="39"/>
      <c r="O460" s="40"/>
      <c r="P460" s="40"/>
      <c r="Q460" s="40"/>
      <c r="R460" s="58"/>
      <c r="S460" s="63" t="s">
        <v>917</v>
      </c>
      <c r="T460" s="61">
        <v>0</v>
      </c>
    </row>
    <row r="461" spans="1:20" ht="24.75" customHeight="1">
      <c r="A461" s="17">
        <v>904</v>
      </c>
      <c r="B461" s="1" t="s">
        <v>595</v>
      </c>
      <c r="C461" s="5" t="s">
        <v>118</v>
      </c>
      <c r="D461" s="32" t="s">
        <v>907</v>
      </c>
      <c r="E461" s="6">
        <v>1</v>
      </c>
      <c r="F461" s="6">
        <v>0</v>
      </c>
      <c r="G461" s="2" t="s">
        <v>171</v>
      </c>
      <c r="H461" s="7">
        <v>155220.14000000001</v>
      </c>
      <c r="I461" s="7">
        <v>5220.1400000000003</v>
      </c>
      <c r="J461" s="9"/>
      <c r="K461" s="18"/>
      <c r="L461" s="9" t="s">
        <v>712</v>
      </c>
      <c r="M461" s="53"/>
      <c r="N461" s="39"/>
      <c r="O461" s="40"/>
      <c r="P461" s="40"/>
      <c r="Q461" s="40"/>
      <c r="R461" s="58"/>
      <c r="S461" s="63" t="s">
        <v>917</v>
      </c>
      <c r="T461" s="61">
        <v>0</v>
      </c>
    </row>
    <row r="462" spans="1:20" ht="24.75" customHeight="1">
      <c r="A462" s="17">
        <v>905</v>
      </c>
      <c r="B462" s="1" t="s">
        <v>596</v>
      </c>
      <c r="C462" s="5" t="s">
        <v>118</v>
      </c>
      <c r="D462" s="32" t="s">
        <v>907</v>
      </c>
      <c r="E462" s="6">
        <v>1</v>
      </c>
      <c r="F462" s="6">
        <v>0</v>
      </c>
      <c r="G462" s="2" t="s">
        <v>172</v>
      </c>
      <c r="H462" s="7">
        <v>625383.35</v>
      </c>
      <c r="I462" s="7">
        <v>47218.9</v>
      </c>
      <c r="J462" s="9"/>
      <c r="K462" s="18"/>
      <c r="L462" s="9" t="s">
        <v>712</v>
      </c>
      <c r="M462" s="53"/>
      <c r="N462" s="39"/>
      <c r="O462" s="40"/>
      <c r="P462" s="40"/>
      <c r="Q462" s="40"/>
      <c r="R462" s="58"/>
      <c r="S462" s="63" t="s">
        <v>917</v>
      </c>
      <c r="T462" s="61">
        <v>0</v>
      </c>
    </row>
    <row r="463" spans="1:20" ht="24.75" customHeight="1">
      <c r="A463" s="17">
        <v>906</v>
      </c>
      <c r="B463" s="1" t="s">
        <v>597</v>
      </c>
      <c r="C463" s="5" t="s">
        <v>118</v>
      </c>
      <c r="D463" s="32" t="s">
        <v>907</v>
      </c>
      <c r="E463" s="6">
        <v>1</v>
      </c>
      <c r="F463" s="6">
        <v>0</v>
      </c>
      <c r="G463" s="2" t="s">
        <v>163</v>
      </c>
      <c r="H463" s="7">
        <v>1469440.12</v>
      </c>
      <c r="I463" s="7">
        <v>91340.12</v>
      </c>
      <c r="J463" s="9"/>
      <c r="K463" s="18"/>
      <c r="L463" s="9" t="s">
        <v>712</v>
      </c>
      <c r="M463" s="53"/>
      <c r="N463" s="39"/>
      <c r="O463" s="40"/>
      <c r="P463" s="40"/>
      <c r="Q463" s="40"/>
      <c r="R463" s="58"/>
      <c r="S463" s="63" t="s">
        <v>917</v>
      </c>
      <c r="T463" s="61">
        <v>0</v>
      </c>
    </row>
    <row r="464" spans="1:20" ht="24.75" customHeight="1">
      <c r="A464" s="17">
        <v>907</v>
      </c>
      <c r="B464" s="1" t="s">
        <v>598</v>
      </c>
      <c r="C464" s="5" t="s">
        <v>119</v>
      </c>
      <c r="D464" s="32" t="s">
        <v>868</v>
      </c>
      <c r="E464" s="6">
        <v>1</v>
      </c>
      <c r="F464" s="6">
        <v>0</v>
      </c>
      <c r="G464" s="2" t="s">
        <v>169</v>
      </c>
      <c r="H464" s="7">
        <v>558314.71</v>
      </c>
      <c r="I464" s="7">
        <v>537314.71</v>
      </c>
      <c r="J464" s="9"/>
      <c r="K464" s="18"/>
      <c r="L464" s="9" t="s">
        <v>712</v>
      </c>
      <c r="M464" s="53"/>
      <c r="N464" s="39"/>
      <c r="O464" s="40"/>
      <c r="P464" s="40"/>
      <c r="Q464" s="40"/>
      <c r="R464" s="58"/>
      <c r="S464" s="63" t="s">
        <v>917</v>
      </c>
      <c r="T464" s="61">
        <v>0</v>
      </c>
    </row>
    <row r="465" spans="1:20" ht="24.75" customHeight="1">
      <c r="A465" s="17">
        <v>908</v>
      </c>
      <c r="B465" s="1" t="s">
        <v>599</v>
      </c>
      <c r="C465" s="5" t="s">
        <v>133</v>
      </c>
      <c r="D465" s="32" t="s">
        <v>878</v>
      </c>
      <c r="E465" s="6">
        <v>1</v>
      </c>
      <c r="F465" s="6">
        <v>0</v>
      </c>
      <c r="G465" s="2" t="s">
        <v>163</v>
      </c>
      <c r="H465" s="7">
        <v>21330.44</v>
      </c>
      <c r="I465" s="7">
        <v>16330.439999999999</v>
      </c>
      <c r="J465" s="9" t="s">
        <v>695</v>
      </c>
      <c r="K465" s="18"/>
      <c r="L465" s="9" t="s">
        <v>712</v>
      </c>
      <c r="M465" s="53"/>
      <c r="N465" s="39"/>
      <c r="O465" s="40"/>
      <c r="P465" s="40"/>
      <c r="Q465" s="40"/>
      <c r="R465" s="58"/>
      <c r="S465" s="63" t="s">
        <v>917</v>
      </c>
      <c r="T465" s="61">
        <v>0</v>
      </c>
    </row>
    <row r="466" spans="1:20" ht="24.75" customHeight="1">
      <c r="A466" s="17">
        <v>909</v>
      </c>
      <c r="B466" s="1" t="s">
        <v>600</v>
      </c>
      <c r="C466" s="5" t="s">
        <v>133</v>
      </c>
      <c r="D466" s="32" t="s">
        <v>878</v>
      </c>
      <c r="E466" s="6">
        <v>1</v>
      </c>
      <c r="F466" s="6">
        <v>0</v>
      </c>
      <c r="G466" s="2" t="s">
        <v>176</v>
      </c>
      <c r="H466" s="7">
        <v>0</v>
      </c>
      <c r="I466" s="7">
        <v>0</v>
      </c>
      <c r="J466" s="9" t="s">
        <v>700</v>
      </c>
      <c r="K466" s="18"/>
      <c r="L466" s="9" t="s">
        <v>712</v>
      </c>
      <c r="M466" s="53"/>
      <c r="N466" s="39"/>
      <c r="O466" s="40"/>
      <c r="P466" s="40"/>
      <c r="Q466" s="40"/>
      <c r="R466" s="58"/>
      <c r="S466" s="63" t="s">
        <v>917</v>
      </c>
      <c r="T466" s="61">
        <v>0</v>
      </c>
    </row>
    <row r="467" spans="1:20" ht="24.75" customHeight="1">
      <c r="A467" s="17">
        <v>910</v>
      </c>
      <c r="B467" s="1" t="s">
        <v>601</v>
      </c>
      <c r="C467" s="5" t="s">
        <v>133</v>
      </c>
      <c r="D467" s="32" t="s">
        <v>878</v>
      </c>
      <c r="E467" s="6">
        <v>1</v>
      </c>
      <c r="F467" s="6">
        <v>0</v>
      </c>
      <c r="G467" s="2" t="s">
        <v>168</v>
      </c>
      <c r="H467" s="7">
        <v>116933.63</v>
      </c>
      <c r="I467" s="7">
        <v>106933.63</v>
      </c>
      <c r="J467" s="9" t="s">
        <v>704</v>
      </c>
      <c r="K467" s="18"/>
      <c r="L467" s="9" t="s">
        <v>804</v>
      </c>
      <c r="M467" s="53"/>
      <c r="N467" s="39"/>
      <c r="O467" s="40"/>
      <c r="P467" s="40"/>
      <c r="Q467" s="40"/>
      <c r="R467" s="58"/>
      <c r="S467" s="63" t="s">
        <v>917</v>
      </c>
      <c r="T467" s="61">
        <v>0</v>
      </c>
    </row>
    <row r="468" spans="1:20" ht="24.75" customHeight="1">
      <c r="A468" s="17">
        <v>911</v>
      </c>
      <c r="B468" s="1" t="s">
        <v>145</v>
      </c>
      <c r="C468" s="5" t="s">
        <v>144</v>
      </c>
      <c r="D468" s="32" t="s">
        <v>145</v>
      </c>
      <c r="E468" s="6">
        <v>1</v>
      </c>
      <c r="F468" s="6">
        <v>1</v>
      </c>
      <c r="G468" s="2" t="s">
        <v>163</v>
      </c>
      <c r="H468" s="7">
        <v>128133.27</v>
      </c>
      <c r="I468" s="7">
        <v>66653.27</v>
      </c>
      <c r="J468" s="9"/>
      <c r="K468" s="89">
        <f>0.03*(H468-I468)</f>
        <v>1844.3999999999999</v>
      </c>
      <c r="L468" s="9" t="s">
        <v>775</v>
      </c>
      <c r="M468" s="76">
        <v>0</v>
      </c>
      <c r="N468" s="44" t="s">
        <v>776</v>
      </c>
      <c r="O468" s="45" t="s">
        <v>777</v>
      </c>
      <c r="P468" s="45" t="s">
        <v>777</v>
      </c>
      <c r="Q468" s="45" t="s">
        <v>777</v>
      </c>
      <c r="R468" s="58"/>
      <c r="S468" s="64" t="s">
        <v>837</v>
      </c>
      <c r="T468" s="65">
        <f>+K468</f>
        <v>1844.3999999999999</v>
      </c>
    </row>
    <row r="469" spans="1:20" ht="24.75" customHeight="1">
      <c r="A469" s="17">
        <v>912</v>
      </c>
      <c r="B469" s="1" t="s">
        <v>602</v>
      </c>
      <c r="C469" s="5" t="s">
        <v>25</v>
      </c>
      <c r="D469" s="32" t="s">
        <v>863</v>
      </c>
      <c r="E469" s="6">
        <v>1</v>
      </c>
      <c r="F469" s="6">
        <v>0</v>
      </c>
      <c r="G469" s="2" t="s">
        <v>168</v>
      </c>
      <c r="H469" s="7">
        <v>112046.43</v>
      </c>
      <c r="I469" s="7">
        <v>112046.43</v>
      </c>
      <c r="J469" s="9"/>
      <c r="K469" s="18"/>
      <c r="L469" s="9" t="s">
        <v>712</v>
      </c>
      <c r="M469" s="53"/>
      <c r="N469" s="39"/>
      <c r="O469" s="40"/>
      <c r="P469" s="40"/>
      <c r="Q469" s="40"/>
      <c r="R469" s="58"/>
      <c r="S469" s="63" t="s">
        <v>917</v>
      </c>
      <c r="T469" s="61">
        <v>0</v>
      </c>
    </row>
    <row r="470" spans="1:20" ht="24.75" customHeight="1">
      <c r="A470" s="17">
        <v>914</v>
      </c>
      <c r="B470" s="1" t="s">
        <v>603</v>
      </c>
      <c r="C470" s="5" t="s">
        <v>133</v>
      </c>
      <c r="D470" s="32" t="s">
        <v>878</v>
      </c>
      <c r="E470" s="6">
        <v>1</v>
      </c>
      <c r="F470" s="6">
        <v>0</v>
      </c>
      <c r="G470" s="2" t="s">
        <v>163</v>
      </c>
      <c r="H470" s="7">
        <v>103830</v>
      </c>
      <c r="I470" s="7">
        <v>28830</v>
      </c>
      <c r="J470" s="9"/>
      <c r="K470" s="18"/>
      <c r="L470" s="9" t="s">
        <v>712</v>
      </c>
      <c r="M470" s="53"/>
      <c r="N470" s="39"/>
      <c r="O470" s="40"/>
      <c r="P470" s="40"/>
      <c r="Q470" s="40"/>
      <c r="R470" s="58"/>
      <c r="S470" s="63" t="s">
        <v>917</v>
      </c>
      <c r="T470" s="61">
        <v>0</v>
      </c>
    </row>
    <row r="471" spans="1:20" ht="24.75" customHeight="1">
      <c r="A471" s="17">
        <v>915</v>
      </c>
      <c r="B471" s="1" t="s">
        <v>604</v>
      </c>
      <c r="C471" s="5" t="s">
        <v>129</v>
      </c>
      <c r="D471" s="32" t="s">
        <v>900</v>
      </c>
      <c r="E471" s="6">
        <v>1</v>
      </c>
      <c r="F471" s="6">
        <v>1</v>
      </c>
      <c r="G471" s="2" t="s">
        <v>163</v>
      </c>
      <c r="H471" s="7">
        <v>12722.58</v>
      </c>
      <c r="I471" s="7">
        <v>2722.58</v>
      </c>
      <c r="J471" s="9"/>
      <c r="K471" s="89">
        <f>0.03*(H471-I471)</f>
        <v>300</v>
      </c>
      <c r="L471" s="9" t="s">
        <v>801</v>
      </c>
      <c r="M471" s="76">
        <v>0</v>
      </c>
      <c r="N471" s="39"/>
      <c r="O471" s="40"/>
      <c r="P471" s="40"/>
      <c r="Q471" s="40"/>
      <c r="R471" s="58"/>
      <c r="S471" s="64" t="s">
        <v>837</v>
      </c>
      <c r="T471" s="65">
        <f>+K471</f>
        <v>300</v>
      </c>
    </row>
    <row r="472" spans="1:20" ht="24.75" customHeight="1">
      <c r="A472" s="17">
        <v>916</v>
      </c>
      <c r="B472" s="1" t="s">
        <v>605</v>
      </c>
      <c r="C472" s="5" t="s">
        <v>42</v>
      </c>
      <c r="D472" s="32" t="s">
        <v>856</v>
      </c>
      <c r="E472" s="6">
        <v>1</v>
      </c>
      <c r="F472" s="6">
        <v>0</v>
      </c>
      <c r="G472" s="2" t="s">
        <v>163</v>
      </c>
      <c r="H472" s="7">
        <v>86844.14</v>
      </c>
      <c r="I472" s="7">
        <v>61844.14</v>
      </c>
      <c r="J472" s="9"/>
      <c r="K472" s="18"/>
      <c r="L472" s="9" t="s">
        <v>712</v>
      </c>
      <c r="M472" s="53"/>
      <c r="N472" s="39"/>
      <c r="O472" s="40"/>
      <c r="P472" s="40"/>
      <c r="Q472" s="40"/>
      <c r="R472" s="58"/>
      <c r="S472" s="63" t="s">
        <v>917</v>
      </c>
      <c r="T472" s="61">
        <v>0</v>
      </c>
    </row>
    <row r="473" spans="1:20" ht="24.75" customHeight="1">
      <c r="A473" s="17">
        <v>917</v>
      </c>
      <c r="B473" s="1" t="s">
        <v>606</v>
      </c>
      <c r="C473" s="5" t="s">
        <v>127</v>
      </c>
      <c r="D473" s="32" t="s">
        <v>865</v>
      </c>
      <c r="E473" s="6">
        <v>1</v>
      </c>
      <c r="F473" s="6">
        <v>0</v>
      </c>
      <c r="G473" s="2" t="s">
        <v>165</v>
      </c>
      <c r="H473" s="7">
        <v>113000</v>
      </c>
      <c r="I473" s="7">
        <v>0</v>
      </c>
      <c r="J473" s="9"/>
      <c r="K473" s="18"/>
      <c r="L473" s="9" t="s">
        <v>712</v>
      </c>
      <c r="M473" s="53"/>
      <c r="N473" s="39"/>
      <c r="O473" s="40"/>
      <c r="P473" s="40"/>
      <c r="Q473" s="40"/>
      <c r="R473" s="58"/>
      <c r="S473" s="63" t="s">
        <v>917</v>
      </c>
      <c r="T473" s="61">
        <v>0</v>
      </c>
    </row>
    <row r="474" spans="1:20" ht="24.75" customHeight="1">
      <c r="A474" s="17">
        <v>918</v>
      </c>
      <c r="B474" s="1" t="s">
        <v>607</v>
      </c>
      <c r="C474" s="5" t="s">
        <v>127</v>
      </c>
      <c r="D474" s="32" t="s">
        <v>865</v>
      </c>
      <c r="E474" s="6">
        <v>1</v>
      </c>
      <c r="F474" s="6">
        <v>0</v>
      </c>
      <c r="G474" s="2" t="s">
        <v>168</v>
      </c>
      <c r="H474" s="7">
        <v>48464.9</v>
      </c>
      <c r="I474" s="7">
        <v>48464.9</v>
      </c>
      <c r="J474" s="9"/>
      <c r="K474" s="18"/>
      <c r="L474" s="9" t="s">
        <v>712</v>
      </c>
      <c r="M474" s="53"/>
      <c r="N474" s="39"/>
      <c r="O474" s="40"/>
      <c r="P474" s="40"/>
      <c r="Q474" s="40"/>
      <c r="R474" s="58"/>
      <c r="S474" s="63" t="s">
        <v>917</v>
      </c>
      <c r="T474" s="61">
        <v>0</v>
      </c>
    </row>
    <row r="475" spans="1:20" ht="24.75" customHeight="1">
      <c r="A475" s="17">
        <v>920</v>
      </c>
      <c r="B475" s="1" t="s">
        <v>608</v>
      </c>
      <c r="C475" s="5" t="s">
        <v>21</v>
      </c>
      <c r="D475" s="32" t="s">
        <v>861</v>
      </c>
      <c r="E475" s="6">
        <v>1</v>
      </c>
      <c r="F475" s="6">
        <v>0</v>
      </c>
      <c r="G475" s="2" t="s">
        <v>168</v>
      </c>
      <c r="H475" s="7">
        <v>76878.89</v>
      </c>
      <c r="I475" s="7">
        <v>76878.89</v>
      </c>
      <c r="J475" s="9"/>
      <c r="K475" s="18"/>
      <c r="L475" s="9" t="s">
        <v>712</v>
      </c>
      <c r="M475" s="53"/>
      <c r="N475" s="39"/>
      <c r="O475" s="40"/>
      <c r="P475" s="40"/>
      <c r="Q475" s="40"/>
      <c r="R475" s="58"/>
      <c r="S475" s="63" t="s">
        <v>917</v>
      </c>
      <c r="T475" s="61">
        <v>0</v>
      </c>
    </row>
    <row r="476" spans="1:20" ht="24.75" customHeight="1">
      <c r="A476" s="17">
        <v>922</v>
      </c>
      <c r="B476" s="1" t="s">
        <v>147</v>
      </c>
      <c r="C476" s="5" t="s">
        <v>146</v>
      </c>
      <c r="D476" s="32" t="s">
        <v>147</v>
      </c>
      <c r="E476" s="6">
        <v>1</v>
      </c>
      <c r="F476" s="6">
        <v>1</v>
      </c>
      <c r="G476" s="2" t="s">
        <v>163</v>
      </c>
      <c r="H476" s="7">
        <v>474764.86</v>
      </c>
      <c r="I476" s="7">
        <v>274764.86</v>
      </c>
      <c r="J476" s="9"/>
      <c r="K476" s="89">
        <f>0.03*(H476-I476)</f>
        <v>6000</v>
      </c>
      <c r="L476" s="9" t="s">
        <v>805</v>
      </c>
      <c r="M476" s="76">
        <v>0</v>
      </c>
      <c r="N476" s="39"/>
      <c r="O476" s="40"/>
      <c r="P476" s="40"/>
      <c r="Q476" s="40"/>
      <c r="R476" s="58"/>
      <c r="S476" s="64" t="s">
        <v>837</v>
      </c>
      <c r="T476" s="65">
        <f>+K476</f>
        <v>6000</v>
      </c>
    </row>
    <row r="477" spans="1:20" ht="24.75" customHeight="1">
      <c r="A477" s="17">
        <v>923</v>
      </c>
      <c r="B477" s="1" t="s">
        <v>149</v>
      </c>
      <c r="C477" s="5" t="s">
        <v>148</v>
      </c>
      <c r="D477" s="32" t="s">
        <v>149</v>
      </c>
      <c r="E477" s="6">
        <v>1</v>
      </c>
      <c r="F477" s="6">
        <v>1</v>
      </c>
      <c r="G477" s="2" t="s">
        <v>163</v>
      </c>
      <c r="H477" s="7">
        <v>75202.95</v>
      </c>
      <c r="I477" s="7">
        <v>25202.949999999997</v>
      </c>
      <c r="J477" s="9"/>
      <c r="K477" s="89">
        <f>0.03*(H477-I477)</f>
        <v>1500</v>
      </c>
      <c r="L477" s="9" t="s">
        <v>805</v>
      </c>
      <c r="M477" s="76">
        <v>0</v>
      </c>
      <c r="N477" s="39"/>
      <c r="O477" s="40"/>
      <c r="P477" s="40"/>
      <c r="Q477" s="40"/>
      <c r="R477" s="58"/>
      <c r="S477" s="64" t="s">
        <v>837</v>
      </c>
      <c r="T477" s="65">
        <f>+K477</f>
        <v>1500</v>
      </c>
    </row>
    <row r="478" spans="1:20" ht="24.75" customHeight="1">
      <c r="A478" s="17">
        <v>924</v>
      </c>
      <c r="B478" s="1" t="s">
        <v>609</v>
      </c>
      <c r="C478" s="5" t="s">
        <v>25</v>
      </c>
      <c r="D478" s="32" t="s">
        <v>863</v>
      </c>
      <c r="E478" s="6">
        <v>1</v>
      </c>
      <c r="F478" s="6">
        <v>0</v>
      </c>
      <c r="G478" s="2" t="s">
        <v>168</v>
      </c>
      <c r="H478" s="7">
        <v>38608.050000000003</v>
      </c>
      <c r="I478" s="7">
        <v>38608.050000000003</v>
      </c>
      <c r="J478" s="9"/>
      <c r="K478" s="18"/>
      <c r="L478" s="9" t="s">
        <v>721</v>
      </c>
      <c r="M478" s="53"/>
      <c r="N478" s="39">
        <v>44043</v>
      </c>
      <c r="O478" s="40">
        <v>44258</v>
      </c>
      <c r="P478" s="40">
        <v>44825</v>
      </c>
      <c r="Q478" s="40">
        <v>45147</v>
      </c>
      <c r="R478" s="58"/>
      <c r="S478" s="63" t="s">
        <v>917</v>
      </c>
      <c r="T478" s="61">
        <v>0</v>
      </c>
    </row>
    <row r="479" spans="1:20" ht="24.75" customHeight="1">
      <c r="A479" s="17">
        <v>926</v>
      </c>
      <c r="B479" s="1" t="s">
        <v>610</v>
      </c>
      <c r="C479" s="5" t="s">
        <v>24</v>
      </c>
      <c r="D479" s="32" t="s">
        <v>876</v>
      </c>
      <c r="E479" s="6">
        <v>1</v>
      </c>
      <c r="F479" s="6">
        <v>0</v>
      </c>
      <c r="G479" s="2" t="s">
        <v>168</v>
      </c>
      <c r="H479" s="7">
        <v>130478.69</v>
      </c>
      <c r="I479" s="7">
        <v>130478.69</v>
      </c>
      <c r="J479" s="9"/>
      <c r="K479" s="18"/>
      <c r="L479" s="9" t="s">
        <v>712</v>
      </c>
      <c r="M479" s="53"/>
      <c r="N479" s="39"/>
      <c r="O479" s="40"/>
      <c r="P479" s="40"/>
      <c r="Q479" s="40"/>
      <c r="R479" s="58"/>
      <c r="S479" s="63" t="s">
        <v>917</v>
      </c>
      <c r="T479" s="61">
        <v>0</v>
      </c>
    </row>
    <row r="480" spans="1:20" ht="24.75" customHeight="1">
      <c r="A480" s="17">
        <v>927</v>
      </c>
      <c r="B480" s="1" t="s">
        <v>611</v>
      </c>
      <c r="C480" s="5" t="s">
        <v>24</v>
      </c>
      <c r="D480" s="32" t="s">
        <v>876</v>
      </c>
      <c r="E480" s="6">
        <v>1</v>
      </c>
      <c r="F480" s="6">
        <v>0</v>
      </c>
      <c r="G480" s="2" t="s">
        <v>165</v>
      </c>
      <c r="H480" s="7">
        <v>0</v>
      </c>
      <c r="I480" s="7">
        <v>0</v>
      </c>
      <c r="J480" s="9" t="s">
        <v>695</v>
      </c>
      <c r="K480" s="18"/>
      <c r="L480" s="9" t="s">
        <v>712</v>
      </c>
      <c r="M480" s="53"/>
      <c r="N480" s="39"/>
      <c r="O480" s="40"/>
      <c r="P480" s="40"/>
      <c r="Q480" s="40"/>
      <c r="R480" s="58"/>
      <c r="S480" s="63" t="s">
        <v>917</v>
      </c>
      <c r="T480" s="61">
        <v>0</v>
      </c>
    </row>
    <row r="481" spans="1:20" ht="24.75" customHeight="1">
      <c r="A481" s="17">
        <v>928</v>
      </c>
      <c r="B481" s="1" t="s">
        <v>612</v>
      </c>
      <c r="C481" s="5" t="s">
        <v>39</v>
      </c>
      <c r="D481" s="32" t="s">
        <v>912</v>
      </c>
      <c r="E481" s="6">
        <v>1</v>
      </c>
      <c r="F481" s="6">
        <v>0</v>
      </c>
      <c r="G481" s="2" t="s">
        <v>165</v>
      </c>
      <c r="H481" s="7">
        <v>189000</v>
      </c>
      <c r="I481" s="7">
        <v>0</v>
      </c>
      <c r="J481" s="9"/>
      <c r="K481" s="18"/>
      <c r="L481" s="9" t="s">
        <v>712</v>
      </c>
      <c r="M481" s="53"/>
      <c r="N481" s="39"/>
      <c r="O481" s="40"/>
      <c r="P481" s="40"/>
      <c r="Q481" s="40"/>
      <c r="R481" s="58"/>
      <c r="S481" s="63" t="s">
        <v>917</v>
      </c>
      <c r="T481" s="61">
        <v>0</v>
      </c>
    </row>
    <row r="482" spans="1:20" ht="24.75" customHeight="1">
      <c r="A482" s="17">
        <v>929</v>
      </c>
      <c r="B482" s="1" t="s">
        <v>613</v>
      </c>
      <c r="C482" s="5" t="s">
        <v>25</v>
      </c>
      <c r="D482" s="32" t="s">
        <v>863</v>
      </c>
      <c r="E482" s="6">
        <v>1</v>
      </c>
      <c r="F482" s="6">
        <v>0</v>
      </c>
      <c r="G482" s="2" t="s">
        <v>168</v>
      </c>
      <c r="H482" s="7">
        <v>54191.74</v>
      </c>
      <c r="I482" s="7">
        <v>54191.74</v>
      </c>
      <c r="J482" s="9"/>
      <c r="K482" s="18"/>
      <c r="L482" s="9" t="s">
        <v>712</v>
      </c>
      <c r="M482" s="53"/>
      <c r="N482" s="39"/>
      <c r="O482" s="40"/>
      <c r="P482" s="40"/>
      <c r="Q482" s="40"/>
      <c r="R482" s="58"/>
      <c r="S482" s="63" t="s">
        <v>917</v>
      </c>
      <c r="T482" s="61">
        <v>0</v>
      </c>
    </row>
    <row r="483" spans="1:20" ht="24.75" customHeight="1">
      <c r="A483" s="17">
        <v>930</v>
      </c>
      <c r="B483" s="1" t="s">
        <v>614</v>
      </c>
      <c r="C483" s="5" t="s">
        <v>127</v>
      </c>
      <c r="D483" s="32" t="s">
        <v>865</v>
      </c>
      <c r="E483" s="6">
        <v>1</v>
      </c>
      <c r="F483" s="6">
        <v>0</v>
      </c>
      <c r="G483" s="2" t="s">
        <v>168</v>
      </c>
      <c r="H483" s="7">
        <v>64978.29</v>
      </c>
      <c r="I483" s="7">
        <v>64978.29</v>
      </c>
      <c r="J483" s="9"/>
      <c r="K483" s="18"/>
      <c r="L483" s="9" t="s">
        <v>712</v>
      </c>
      <c r="M483" s="53"/>
      <c r="N483" s="39"/>
      <c r="O483" s="40"/>
      <c r="P483" s="40"/>
      <c r="Q483" s="40"/>
      <c r="R483" s="58"/>
      <c r="S483" s="63" t="s">
        <v>917</v>
      </c>
      <c r="T483" s="61">
        <v>0</v>
      </c>
    </row>
    <row r="484" spans="1:20" ht="24.75" customHeight="1">
      <c r="A484" s="17">
        <v>932</v>
      </c>
      <c r="B484" s="1" t="s">
        <v>615</v>
      </c>
      <c r="C484" s="5" t="s">
        <v>119</v>
      </c>
      <c r="D484" s="32" t="s">
        <v>868</v>
      </c>
      <c r="E484" s="6">
        <v>1</v>
      </c>
      <c r="F484" s="6">
        <v>0</v>
      </c>
      <c r="G484" s="2" t="s">
        <v>165</v>
      </c>
      <c r="H484" s="7">
        <v>56000</v>
      </c>
      <c r="I484" s="7">
        <v>0</v>
      </c>
      <c r="J484" s="9"/>
      <c r="K484" s="18"/>
      <c r="L484" s="9" t="s">
        <v>712</v>
      </c>
      <c r="M484" s="53"/>
      <c r="N484" s="39"/>
      <c r="O484" s="40"/>
      <c r="P484" s="40"/>
      <c r="Q484" s="40"/>
      <c r="R484" s="58"/>
      <c r="S484" s="63" t="s">
        <v>917</v>
      </c>
      <c r="T484" s="61">
        <v>0</v>
      </c>
    </row>
    <row r="485" spans="1:20" ht="24.75" customHeight="1">
      <c r="A485" s="17">
        <v>933</v>
      </c>
      <c r="B485" s="1" t="s">
        <v>616</v>
      </c>
      <c r="C485" s="5" t="s">
        <v>134</v>
      </c>
      <c r="D485" s="32" t="s">
        <v>864</v>
      </c>
      <c r="E485" s="6">
        <v>1</v>
      </c>
      <c r="F485" s="6">
        <v>0</v>
      </c>
      <c r="G485" s="2" t="s">
        <v>171</v>
      </c>
      <c r="H485" s="7">
        <v>603576.81999999995</v>
      </c>
      <c r="I485" s="7">
        <v>40576.82</v>
      </c>
      <c r="J485" s="9"/>
      <c r="K485" s="18"/>
      <c r="L485" s="9" t="s">
        <v>712</v>
      </c>
      <c r="M485" s="53"/>
      <c r="N485" s="39"/>
      <c r="O485" s="40"/>
      <c r="P485" s="40"/>
      <c r="Q485" s="40"/>
      <c r="R485" s="58"/>
      <c r="S485" s="63" t="s">
        <v>917</v>
      </c>
      <c r="T485" s="61">
        <v>0</v>
      </c>
    </row>
    <row r="486" spans="1:20" ht="24.75" customHeight="1">
      <c r="A486" s="17">
        <v>934</v>
      </c>
      <c r="B486" s="1" t="s">
        <v>617</v>
      </c>
      <c r="C486" s="5" t="s">
        <v>25</v>
      </c>
      <c r="D486" s="32" t="s">
        <v>863</v>
      </c>
      <c r="E486" s="6">
        <v>1</v>
      </c>
      <c r="F486" s="6">
        <v>0</v>
      </c>
      <c r="G486" s="2" t="s">
        <v>168</v>
      </c>
      <c r="H486" s="7">
        <v>42063.16</v>
      </c>
      <c r="I486" s="7">
        <v>42063.16</v>
      </c>
      <c r="J486" s="9"/>
      <c r="K486" s="18"/>
      <c r="L486" s="9" t="s">
        <v>712</v>
      </c>
      <c r="M486" s="53"/>
      <c r="N486" s="39"/>
      <c r="O486" s="40"/>
      <c r="P486" s="40"/>
      <c r="Q486" s="40"/>
      <c r="R486" s="58"/>
      <c r="S486" s="63" t="s">
        <v>917</v>
      </c>
      <c r="T486" s="61">
        <v>0</v>
      </c>
    </row>
    <row r="487" spans="1:20" ht="24.75" customHeight="1">
      <c r="A487" s="17">
        <v>935</v>
      </c>
      <c r="B487" s="1" t="s">
        <v>618</v>
      </c>
      <c r="C487" s="5" t="s">
        <v>24</v>
      </c>
      <c r="D487" s="32" t="s">
        <v>876</v>
      </c>
      <c r="E487" s="6">
        <v>1</v>
      </c>
      <c r="F487" s="6">
        <v>0</v>
      </c>
      <c r="G487" s="2" t="s">
        <v>171</v>
      </c>
      <c r="H487" s="7">
        <v>230293.14</v>
      </c>
      <c r="I487" s="7">
        <v>6293.1399999999994</v>
      </c>
      <c r="J487" s="9"/>
      <c r="K487" s="18"/>
      <c r="L487" s="9" t="s">
        <v>712</v>
      </c>
      <c r="M487" s="53"/>
      <c r="N487" s="39"/>
      <c r="O487" s="40"/>
      <c r="P487" s="40"/>
      <c r="Q487" s="40"/>
      <c r="R487" s="58"/>
      <c r="S487" s="63" t="s">
        <v>917</v>
      </c>
      <c r="T487" s="61">
        <v>0</v>
      </c>
    </row>
    <row r="488" spans="1:20" ht="24.75" customHeight="1">
      <c r="A488" s="17">
        <v>937</v>
      </c>
      <c r="B488" s="1" t="s">
        <v>619</v>
      </c>
      <c r="C488" s="5" t="s">
        <v>134</v>
      </c>
      <c r="D488" s="32" t="s">
        <v>864</v>
      </c>
      <c r="E488" s="6">
        <v>1</v>
      </c>
      <c r="F488" s="6">
        <v>0</v>
      </c>
      <c r="G488" s="2" t="s">
        <v>163</v>
      </c>
      <c r="H488" s="7">
        <v>130000</v>
      </c>
      <c r="I488" s="7">
        <v>30000</v>
      </c>
      <c r="J488" s="9"/>
      <c r="K488" s="18"/>
      <c r="L488" s="9" t="s">
        <v>712</v>
      </c>
      <c r="M488" s="53"/>
      <c r="N488" s="39"/>
      <c r="O488" s="40"/>
      <c r="P488" s="40"/>
      <c r="Q488" s="40"/>
      <c r="R488" s="58"/>
      <c r="S488" s="63" t="s">
        <v>917</v>
      </c>
      <c r="T488" s="61">
        <v>0</v>
      </c>
    </row>
    <row r="489" spans="1:20" ht="24.75" customHeight="1">
      <c r="A489" s="17">
        <v>938</v>
      </c>
      <c r="B489" s="1" t="s">
        <v>620</v>
      </c>
      <c r="C489" s="5" t="s">
        <v>127</v>
      </c>
      <c r="D489" s="32" t="s">
        <v>865</v>
      </c>
      <c r="E489" s="6">
        <v>1</v>
      </c>
      <c r="F489" s="6">
        <v>0</v>
      </c>
      <c r="G489" s="2" t="s">
        <v>168</v>
      </c>
      <c r="H489" s="7">
        <v>40285.089999999997</v>
      </c>
      <c r="I489" s="7">
        <v>40285.089999999997</v>
      </c>
      <c r="J489" s="9"/>
      <c r="K489" s="18"/>
      <c r="L489" s="9" t="s">
        <v>712</v>
      </c>
      <c r="M489" s="53"/>
      <c r="N489" s="39"/>
      <c r="O489" s="40"/>
      <c r="P489" s="40"/>
      <c r="Q489" s="40"/>
      <c r="R489" s="58"/>
      <c r="S489" s="63" t="s">
        <v>917</v>
      </c>
      <c r="T489" s="61">
        <v>0</v>
      </c>
    </row>
    <row r="490" spans="1:20" ht="24.75" customHeight="1">
      <c r="A490" s="17">
        <v>939</v>
      </c>
      <c r="B490" s="1" t="s">
        <v>621</v>
      </c>
      <c r="C490" s="5" t="s">
        <v>24</v>
      </c>
      <c r="D490" s="32" t="s">
        <v>876</v>
      </c>
      <c r="E490" s="6">
        <v>1</v>
      </c>
      <c r="F490" s="6">
        <v>0</v>
      </c>
      <c r="G490" s="2" t="s">
        <v>171</v>
      </c>
      <c r="H490" s="7">
        <v>115610</v>
      </c>
      <c r="I490" s="7">
        <v>2610</v>
      </c>
      <c r="J490" s="9"/>
      <c r="K490" s="18"/>
      <c r="L490" s="9" t="s">
        <v>712</v>
      </c>
      <c r="M490" s="53"/>
      <c r="N490" s="39"/>
      <c r="O490" s="40"/>
      <c r="P490" s="40"/>
      <c r="Q490" s="40"/>
      <c r="R490" s="58"/>
      <c r="S490" s="63" t="s">
        <v>917</v>
      </c>
      <c r="T490" s="61">
        <v>0</v>
      </c>
    </row>
    <row r="491" spans="1:20" ht="24.75" customHeight="1">
      <c r="A491" s="17">
        <v>940</v>
      </c>
      <c r="B491" s="1" t="s">
        <v>622</v>
      </c>
      <c r="C491" s="5" t="s">
        <v>24</v>
      </c>
      <c r="D491" s="32" t="s">
        <v>876</v>
      </c>
      <c r="E491" s="6">
        <v>1</v>
      </c>
      <c r="F491" s="6">
        <v>0</v>
      </c>
      <c r="G491" s="2" t="s">
        <v>171</v>
      </c>
      <c r="H491" s="7">
        <v>31674.75</v>
      </c>
      <c r="I491" s="7">
        <v>1674.75</v>
      </c>
      <c r="J491" s="9"/>
      <c r="K491" s="18"/>
      <c r="L491" s="9" t="s">
        <v>712</v>
      </c>
      <c r="M491" s="53"/>
      <c r="N491" s="39"/>
      <c r="O491" s="40"/>
      <c r="P491" s="40"/>
      <c r="Q491" s="40"/>
      <c r="R491" s="58"/>
      <c r="S491" s="63" t="s">
        <v>917</v>
      </c>
      <c r="T491" s="61">
        <v>0</v>
      </c>
    </row>
    <row r="492" spans="1:20" ht="24.75" customHeight="1">
      <c r="A492" s="17">
        <v>941</v>
      </c>
      <c r="B492" s="1" t="s">
        <v>623</v>
      </c>
      <c r="C492" s="5" t="s">
        <v>24</v>
      </c>
      <c r="D492" s="32" t="s">
        <v>876</v>
      </c>
      <c r="E492" s="6">
        <v>1</v>
      </c>
      <c r="F492" s="6">
        <v>0</v>
      </c>
      <c r="G492" s="2" t="s">
        <v>171</v>
      </c>
      <c r="H492" s="7">
        <v>31978.76</v>
      </c>
      <c r="I492" s="7">
        <v>1978.76</v>
      </c>
      <c r="J492" s="9"/>
      <c r="K492" s="18"/>
      <c r="L492" s="9" t="s">
        <v>712</v>
      </c>
      <c r="M492" s="53"/>
      <c r="N492" s="39"/>
      <c r="O492" s="40"/>
      <c r="P492" s="40"/>
      <c r="Q492" s="40"/>
      <c r="R492" s="58"/>
      <c r="S492" s="63" t="s">
        <v>917</v>
      </c>
      <c r="T492" s="61">
        <v>0</v>
      </c>
    </row>
    <row r="493" spans="1:20" ht="24.75" customHeight="1">
      <c r="A493" s="17">
        <v>942</v>
      </c>
      <c r="B493" s="1" t="s">
        <v>624</v>
      </c>
      <c r="C493" s="5" t="s">
        <v>24</v>
      </c>
      <c r="D493" s="32" t="s">
        <v>876</v>
      </c>
      <c r="E493" s="6">
        <v>1</v>
      </c>
      <c r="F493" s="6">
        <v>0</v>
      </c>
      <c r="G493" s="2" t="s">
        <v>168</v>
      </c>
      <c r="H493" s="7">
        <v>36898.47</v>
      </c>
      <c r="I493" s="7">
        <v>36898.47</v>
      </c>
      <c r="J493" s="9"/>
      <c r="K493" s="18"/>
      <c r="L493" s="9" t="s">
        <v>712</v>
      </c>
      <c r="M493" s="53"/>
      <c r="N493" s="39"/>
      <c r="O493" s="40"/>
      <c r="P493" s="40"/>
      <c r="Q493" s="40"/>
      <c r="R493" s="58"/>
      <c r="S493" s="63" t="s">
        <v>917</v>
      </c>
      <c r="T493" s="61">
        <v>0</v>
      </c>
    </row>
    <row r="494" spans="1:20" ht="24.75" customHeight="1">
      <c r="A494" s="17">
        <v>944</v>
      </c>
      <c r="B494" s="1" t="s">
        <v>625</v>
      </c>
      <c r="C494" s="5" t="s">
        <v>119</v>
      </c>
      <c r="D494" s="32" t="s">
        <v>868</v>
      </c>
      <c r="E494" s="6">
        <v>1</v>
      </c>
      <c r="F494" s="6">
        <v>0</v>
      </c>
      <c r="G494" s="2" t="s">
        <v>163</v>
      </c>
      <c r="H494" s="7">
        <v>84449.9</v>
      </c>
      <c r="I494" s="7">
        <v>9449.9</v>
      </c>
      <c r="J494" s="9"/>
      <c r="K494" s="18"/>
      <c r="L494" s="9" t="s">
        <v>712</v>
      </c>
      <c r="M494" s="53"/>
      <c r="N494" s="39"/>
      <c r="O494" s="40"/>
      <c r="P494" s="40"/>
      <c r="Q494" s="40"/>
      <c r="R494" s="58"/>
      <c r="S494" s="63" t="s">
        <v>917</v>
      </c>
      <c r="T494" s="61">
        <v>0</v>
      </c>
    </row>
    <row r="495" spans="1:20" ht="24.75" customHeight="1">
      <c r="A495" s="17">
        <v>945</v>
      </c>
      <c r="B495" s="1" t="s">
        <v>626</v>
      </c>
      <c r="C495" s="5" t="s">
        <v>118</v>
      </c>
      <c r="D495" s="32" t="s">
        <v>907</v>
      </c>
      <c r="E495" s="6">
        <v>1</v>
      </c>
      <c r="F495" s="6">
        <v>0</v>
      </c>
      <c r="G495" s="2" t="s">
        <v>171</v>
      </c>
      <c r="H495" s="7">
        <v>79000</v>
      </c>
      <c r="I495" s="7">
        <v>0</v>
      </c>
      <c r="J495" s="9"/>
      <c r="K495" s="18"/>
      <c r="L495" s="9" t="s">
        <v>712</v>
      </c>
      <c r="M495" s="53"/>
      <c r="N495" s="39"/>
      <c r="O495" s="40"/>
      <c r="P495" s="40"/>
      <c r="Q495" s="40"/>
      <c r="R495" s="58"/>
      <c r="S495" s="63" t="s">
        <v>917</v>
      </c>
      <c r="T495" s="61">
        <v>0</v>
      </c>
    </row>
    <row r="496" spans="1:20" ht="24.75" customHeight="1">
      <c r="A496" s="17">
        <v>946</v>
      </c>
      <c r="B496" s="1" t="s">
        <v>627</v>
      </c>
      <c r="C496" s="5" t="s">
        <v>24</v>
      </c>
      <c r="D496" s="32" t="s">
        <v>876</v>
      </c>
      <c r="E496" s="6">
        <v>1</v>
      </c>
      <c r="F496" s="6">
        <v>0</v>
      </c>
      <c r="G496" s="2" t="s">
        <v>171</v>
      </c>
      <c r="H496" s="7">
        <v>153798.03</v>
      </c>
      <c r="I496" s="7">
        <v>3798.03</v>
      </c>
      <c r="J496" s="9"/>
      <c r="K496" s="18"/>
      <c r="L496" s="9" t="s">
        <v>712</v>
      </c>
      <c r="M496" s="53"/>
      <c r="N496" s="39"/>
      <c r="O496" s="40"/>
      <c r="P496" s="40"/>
      <c r="Q496" s="40"/>
      <c r="R496" s="58"/>
      <c r="S496" s="63" t="s">
        <v>917</v>
      </c>
      <c r="T496" s="61">
        <v>0</v>
      </c>
    </row>
    <row r="497" spans="1:20" ht="24.75" customHeight="1">
      <c r="A497" s="17">
        <v>947</v>
      </c>
      <c r="B497" s="1" t="s">
        <v>41</v>
      </c>
      <c r="C497" s="5" t="s">
        <v>40</v>
      </c>
      <c r="D497" s="32" t="s">
        <v>41</v>
      </c>
      <c r="E497" s="6">
        <v>1</v>
      </c>
      <c r="F497" s="6">
        <v>1</v>
      </c>
      <c r="G497" s="2" t="s">
        <v>176</v>
      </c>
      <c r="H497" s="7">
        <v>0</v>
      </c>
      <c r="I497" s="7">
        <v>0</v>
      </c>
      <c r="J497" s="9" t="s">
        <v>703</v>
      </c>
      <c r="K497" s="18"/>
      <c r="L497" s="9" t="s">
        <v>712</v>
      </c>
      <c r="M497" s="53"/>
      <c r="N497" s="39"/>
      <c r="O497" s="40"/>
      <c r="P497" s="40"/>
      <c r="Q497" s="40"/>
      <c r="R497" s="58"/>
      <c r="S497" s="63" t="s">
        <v>918</v>
      </c>
      <c r="T497" s="61">
        <v>0</v>
      </c>
    </row>
    <row r="498" spans="1:20" ht="24.75" customHeight="1">
      <c r="A498" s="17">
        <v>948</v>
      </c>
      <c r="B498" s="1" t="s">
        <v>628</v>
      </c>
      <c r="C498" s="5" t="s">
        <v>20</v>
      </c>
      <c r="D498" s="32" t="s">
        <v>898</v>
      </c>
      <c r="E498" s="6">
        <v>1</v>
      </c>
      <c r="F498" s="6">
        <v>0</v>
      </c>
      <c r="G498" s="2" t="s">
        <v>165</v>
      </c>
      <c r="H498" s="7">
        <v>1500000</v>
      </c>
      <c r="I498" s="7">
        <v>0</v>
      </c>
      <c r="J498" s="9"/>
      <c r="K498" s="18"/>
      <c r="L498" s="9" t="s">
        <v>712</v>
      </c>
      <c r="M498" s="53"/>
      <c r="N498" s="39"/>
      <c r="O498" s="40"/>
      <c r="P498" s="40"/>
      <c r="Q498" s="40"/>
      <c r="R498" s="58"/>
      <c r="S498" s="63" t="s">
        <v>917</v>
      </c>
      <c r="T498" s="61">
        <v>0</v>
      </c>
    </row>
    <row r="499" spans="1:20" ht="24.75" customHeight="1">
      <c r="A499" s="17">
        <v>950</v>
      </c>
      <c r="B499" s="1" t="s">
        <v>629</v>
      </c>
      <c r="C499" s="5" t="s">
        <v>140</v>
      </c>
      <c r="D499" s="32" t="s">
        <v>913</v>
      </c>
      <c r="E499" s="6">
        <v>1</v>
      </c>
      <c r="F499" s="6">
        <v>1</v>
      </c>
      <c r="G499" s="2" t="s">
        <v>165</v>
      </c>
      <c r="H499" s="7">
        <v>75000</v>
      </c>
      <c r="I499" s="7">
        <v>0</v>
      </c>
      <c r="J499" s="9"/>
      <c r="K499" s="89">
        <f>0.03*(H499-I499)</f>
        <v>2250</v>
      </c>
      <c r="L499" s="9" t="s">
        <v>748</v>
      </c>
      <c r="M499" s="76">
        <v>2250</v>
      </c>
      <c r="N499" s="39"/>
      <c r="O499" s="40"/>
      <c r="P499" s="40"/>
      <c r="Q499" s="40"/>
      <c r="R499" s="58"/>
      <c r="S499" s="64" t="s">
        <v>925</v>
      </c>
      <c r="T499" s="65">
        <f>+K499</f>
        <v>2250</v>
      </c>
    </row>
    <row r="500" spans="1:20" ht="24.75" customHeight="1">
      <c r="A500" s="17">
        <v>951</v>
      </c>
      <c r="B500" s="1" t="s">
        <v>630</v>
      </c>
      <c r="C500" s="5" t="s">
        <v>142</v>
      </c>
      <c r="D500" s="32" t="s">
        <v>860</v>
      </c>
      <c r="E500" s="6">
        <v>1</v>
      </c>
      <c r="F500" s="6">
        <v>0</v>
      </c>
      <c r="G500" s="2" t="s">
        <v>165</v>
      </c>
      <c r="H500" s="7">
        <v>550000</v>
      </c>
      <c r="I500" s="7">
        <v>0</v>
      </c>
      <c r="J500" s="9"/>
      <c r="K500" s="18"/>
      <c r="L500" s="9" t="s">
        <v>712</v>
      </c>
      <c r="M500" s="53"/>
      <c r="N500" s="39"/>
      <c r="O500" s="40"/>
      <c r="P500" s="40"/>
      <c r="Q500" s="40"/>
      <c r="R500" s="58"/>
      <c r="S500" s="63" t="s">
        <v>917</v>
      </c>
      <c r="T500" s="61">
        <v>0</v>
      </c>
    </row>
    <row r="501" spans="1:20" ht="24.75" customHeight="1">
      <c r="A501" s="17">
        <v>952</v>
      </c>
      <c r="B501" s="1" t="s">
        <v>631</v>
      </c>
      <c r="C501" s="5" t="s">
        <v>21</v>
      </c>
      <c r="D501" s="32" t="s">
        <v>861</v>
      </c>
      <c r="E501" s="6">
        <v>1</v>
      </c>
      <c r="F501" s="6">
        <v>0</v>
      </c>
      <c r="G501" s="2" t="s">
        <v>168</v>
      </c>
      <c r="H501" s="7">
        <v>1374478.28</v>
      </c>
      <c r="I501" s="7">
        <v>1374478.28</v>
      </c>
      <c r="J501" s="9"/>
      <c r="K501" s="18"/>
      <c r="L501" s="9" t="s">
        <v>712</v>
      </c>
      <c r="M501" s="53"/>
      <c r="N501" s="39"/>
      <c r="O501" s="40"/>
      <c r="P501" s="40"/>
      <c r="Q501" s="40"/>
      <c r="R501" s="58"/>
      <c r="S501" s="63" t="s">
        <v>917</v>
      </c>
      <c r="T501" s="61">
        <v>0</v>
      </c>
    </row>
    <row r="502" spans="1:20" ht="24.75" customHeight="1">
      <c r="A502" s="17">
        <v>953</v>
      </c>
      <c r="B502" s="1" t="s">
        <v>632</v>
      </c>
      <c r="C502" s="5" t="s">
        <v>127</v>
      </c>
      <c r="D502" s="32" t="s">
        <v>865</v>
      </c>
      <c r="E502" s="6">
        <v>1</v>
      </c>
      <c r="F502" s="6">
        <v>0</v>
      </c>
      <c r="G502" s="2" t="s">
        <v>168</v>
      </c>
      <c r="H502" s="7">
        <v>24151.39</v>
      </c>
      <c r="I502" s="7">
        <v>24151.39</v>
      </c>
      <c r="J502" s="9"/>
      <c r="K502" s="18"/>
      <c r="L502" s="9" t="s">
        <v>712</v>
      </c>
      <c r="M502" s="53"/>
      <c r="N502" s="39"/>
      <c r="O502" s="40"/>
      <c r="P502" s="40"/>
      <c r="Q502" s="40"/>
      <c r="R502" s="58"/>
      <c r="S502" s="63" t="s">
        <v>917</v>
      </c>
      <c r="T502" s="61">
        <v>0</v>
      </c>
    </row>
    <row r="503" spans="1:20" ht="24.75" customHeight="1">
      <c r="A503" s="17">
        <v>954</v>
      </c>
      <c r="B503" s="1" t="s">
        <v>633</v>
      </c>
      <c r="C503" s="5" t="s">
        <v>25</v>
      </c>
      <c r="D503" s="32" t="s">
        <v>863</v>
      </c>
      <c r="E503" s="6">
        <v>1</v>
      </c>
      <c r="F503" s="6">
        <v>0</v>
      </c>
      <c r="G503" s="2" t="s">
        <v>168</v>
      </c>
      <c r="H503" s="7">
        <v>17955.55</v>
      </c>
      <c r="I503" s="7">
        <v>17955.55</v>
      </c>
      <c r="J503" s="9"/>
      <c r="K503" s="18"/>
      <c r="L503" s="9" t="s">
        <v>712</v>
      </c>
      <c r="M503" s="53"/>
      <c r="N503" s="39"/>
      <c r="O503" s="40"/>
      <c r="P503" s="40"/>
      <c r="Q503" s="40"/>
      <c r="R503" s="58"/>
      <c r="S503" s="63" t="s">
        <v>917</v>
      </c>
      <c r="T503" s="61">
        <v>0</v>
      </c>
    </row>
    <row r="504" spans="1:20" ht="24.75" customHeight="1">
      <c r="A504" s="17">
        <v>955</v>
      </c>
      <c r="B504" s="1" t="s">
        <v>634</v>
      </c>
      <c r="C504" s="5" t="s">
        <v>2</v>
      </c>
      <c r="D504" s="32" t="s">
        <v>869</v>
      </c>
      <c r="E504" s="6">
        <v>1</v>
      </c>
      <c r="F504" s="6">
        <v>0</v>
      </c>
      <c r="G504" s="2" t="s">
        <v>168</v>
      </c>
      <c r="H504" s="7">
        <v>105410.92</v>
      </c>
      <c r="I504" s="7">
        <v>105410.92</v>
      </c>
      <c r="J504" s="9" t="s">
        <v>704</v>
      </c>
      <c r="K504" s="18"/>
      <c r="L504" s="9" t="s">
        <v>818</v>
      </c>
      <c r="M504" s="53"/>
      <c r="N504" s="39"/>
      <c r="O504" s="40"/>
      <c r="P504" s="40"/>
      <c r="Q504" s="40"/>
      <c r="R504" s="58"/>
      <c r="S504" s="63" t="s">
        <v>917</v>
      </c>
      <c r="T504" s="61">
        <v>0</v>
      </c>
    </row>
    <row r="505" spans="1:20" ht="24.75" customHeight="1">
      <c r="A505" s="17">
        <v>956</v>
      </c>
      <c r="B505" s="1" t="s">
        <v>635</v>
      </c>
      <c r="C505" s="5" t="s">
        <v>2</v>
      </c>
      <c r="D505" s="32" t="s">
        <v>869</v>
      </c>
      <c r="E505" s="6">
        <v>1</v>
      </c>
      <c r="F505" s="6">
        <v>0</v>
      </c>
      <c r="G505" s="2" t="s">
        <v>163</v>
      </c>
      <c r="H505" s="7">
        <v>288452.59999999998</v>
      </c>
      <c r="I505" s="7">
        <v>283452.59999999998</v>
      </c>
      <c r="J505" s="9" t="s">
        <v>695</v>
      </c>
      <c r="K505" s="18"/>
      <c r="L505" s="9" t="s">
        <v>712</v>
      </c>
      <c r="M505" s="53"/>
      <c r="N505" s="39"/>
      <c r="O505" s="40"/>
      <c r="P505" s="40"/>
      <c r="Q505" s="40"/>
      <c r="R505" s="58"/>
      <c r="S505" s="63" t="s">
        <v>917</v>
      </c>
      <c r="T505" s="61">
        <v>0</v>
      </c>
    </row>
    <row r="506" spans="1:20" ht="24.75" customHeight="1">
      <c r="A506" s="17">
        <v>957</v>
      </c>
      <c r="B506" s="1" t="s">
        <v>636</v>
      </c>
      <c r="C506" s="5" t="s">
        <v>4</v>
      </c>
      <c r="D506" s="32" t="s">
        <v>889</v>
      </c>
      <c r="E506" s="6">
        <v>1</v>
      </c>
      <c r="F506" s="6">
        <v>0</v>
      </c>
      <c r="G506" s="2" t="s">
        <v>176</v>
      </c>
      <c r="H506" s="7">
        <v>0</v>
      </c>
      <c r="I506" s="7">
        <v>0</v>
      </c>
      <c r="J506" s="9" t="s">
        <v>701</v>
      </c>
      <c r="K506" s="18"/>
      <c r="L506" s="9" t="s">
        <v>712</v>
      </c>
      <c r="M506" s="53"/>
      <c r="N506" s="39"/>
      <c r="O506" s="40"/>
      <c r="P506" s="40"/>
      <c r="Q506" s="40"/>
      <c r="R506" s="58"/>
      <c r="S506" s="63" t="s">
        <v>917</v>
      </c>
      <c r="T506" s="61">
        <v>0</v>
      </c>
    </row>
    <row r="507" spans="1:20" ht="24.75" customHeight="1">
      <c r="A507" s="17">
        <v>958</v>
      </c>
      <c r="B507" s="1" t="s">
        <v>637</v>
      </c>
      <c r="C507" s="5" t="s">
        <v>25</v>
      </c>
      <c r="D507" s="32" t="s">
        <v>863</v>
      </c>
      <c r="E507" s="6">
        <v>1</v>
      </c>
      <c r="F507" s="6">
        <v>0</v>
      </c>
      <c r="G507" s="2" t="s">
        <v>165</v>
      </c>
      <c r="H507" s="7">
        <v>30000</v>
      </c>
      <c r="I507" s="7">
        <v>0</v>
      </c>
      <c r="J507" s="9"/>
      <c r="K507" s="18"/>
      <c r="L507" s="9" t="s">
        <v>712</v>
      </c>
      <c r="M507" s="53"/>
      <c r="N507" s="39"/>
      <c r="O507" s="40"/>
      <c r="P507" s="40"/>
      <c r="Q507" s="40"/>
      <c r="R507" s="58"/>
      <c r="S507" s="63" t="s">
        <v>917</v>
      </c>
      <c r="T507" s="61">
        <v>0</v>
      </c>
    </row>
    <row r="508" spans="1:20" ht="24.75" customHeight="1">
      <c r="A508" s="17">
        <v>959</v>
      </c>
      <c r="B508" s="1" t="s">
        <v>638</v>
      </c>
      <c r="C508" s="5" t="s">
        <v>133</v>
      </c>
      <c r="D508" s="32" t="s">
        <v>878</v>
      </c>
      <c r="E508" s="6">
        <v>1</v>
      </c>
      <c r="F508" s="6">
        <v>0</v>
      </c>
      <c r="G508" s="2" t="s">
        <v>163</v>
      </c>
      <c r="H508" s="7">
        <v>46069</v>
      </c>
      <c r="I508" s="7">
        <v>26069</v>
      </c>
      <c r="J508" s="9"/>
      <c r="K508" s="18"/>
      <c r="L508" s="9" t="s">
        <v>712</v>
      </c>
      <c r="M508" s="53"/>
      <c r="N508" s="39"/>
      <c r="O508" s="40"/>
      <c r="P508" s="40"/>
      <c r="Q508" s="40"/>
      <c r="R508" s="58"/>
      <c r="S508" s="63" t="s">
        <v>917</v>
      </c>
      <c r="T508" s="61">
        <v>0</v>
      </c>
    </row>
    <row r="509" spans="1:20" ht="24.75" customHeight="1">
      <c r="A509" s="17">
        <v>960</v>
      </c>
      <c r="B509" s="1" t="s">
        <v>639</v>
      </c>
      <c r="C509" s="5" t="s">
        <v>118</v>
      </c>
      <c r="D509" s="32" t="s">
        <v>907</v>
      </c>
      <c r="E509" s="6">
        <v>1</v>
      </c>
      <c r="F509" s="6">
        <v>0</v>
      </c>
      <c r="G509" s="2" t="s">
        <v>171</v>
      </c>
      <c r="H509" s="7">
        <v>209210.59</v>
      </c>
      <c r="I509" s="7">
        <v>7210.59</v>
      </c>
      <c r="J509" s="9" t="s">
        <v>695</v>
      </c>
      <c r="K509" s="18"/>
      <c r="L509" s="9" t="s">
        <v>712</v>
      </c>
      <c r="M509" s="53"/>
      <c r="N509" s="39"/>
      <c r="O509" s="40"/>
      <c r="P509" s="40"/>
      <c r="Q509" s="40"/>
      <c r="R509" s="58"/>
      <c r="S509" s="63" t="s">
        <v>917</v>
      </c>
      <c r="T509" s="61">
        <v>0</v>
      </c>
    </row>
    <row r="510" spans="1:20" ht="24.75" customHeight="1">
      <c r="A510" s="17">
        <v>961</v>
      </c>
      <c r="B510" s="1" t="s">
        <v>640</v>
      </c>
      <c r="C510" s="5" t="s">
        <v>129</v>
      </c>
      <c r="D510" s="32" t="s">
        <v>900</v>
      </c>
      <c r="E510" s="6">
        <v>1</v>
      </c>
      <c r="F510" s="6">
        <v>1</v>
      </c>
      <c r="G510" s="2" t="s">
        <v>163</v>
      </c>
      <c r="H510" s="7">
        <v>30531</v>
      </c>
      <c r="I510" s="7">
        <v>5531</v>
      </c>
      <c r="J510" s="9"/>
      <c r="K510" s="89">
        <f>0.03*(H510-I510)</f>
        <v>750</v>
      </c>
      <c r="L510" s="9" t="s">
        <v>828</v>
      </c>
      <c r="M510" s="76">
        <v>0</v>
      </c>
      <c r="N510" s="39"/>
      <c r="O510" s="40"/>
      <c r="P510" s="40"/>
      <c r="Q510" s="40"/>
      <c r="R510" s="58"/>
      <c r="S510" s="64" t="s">
        <v>837</v>
      </c>
      <c r="T510" s="65">
        <f>+K510</f>
        <v>750</v>
      </c>
    </row>
    <row r="511" spans="1:20" ht="24.75" customHeight="1">
      <c r="A511" s="17">
        <v>962</v>
      </c>
      <c r="B511" s="1" t="s">
        <v>641</v>
      </c>
      <c r="C511" s="5" t="s">
        <v>129</v>
      </c>
      <c r="D511" s="32" t="s">
        <v>900</v>
      </c>
      <c r="E511" s="6">
        <v>1</v>
      </c>
      <c r="F511" s="6">
        <v>1</v>
      </c>
      <c r="G511" s="2" t="s">
        <v>165</v>
      </c>
      <c r="H511" s="7">
        <v>80000</v>
      </c>
      <c r="I511" s="7">
        <v>0</v>
      </c>
      <c r="J511" s="9"/>
      <c r="K511" s="89">
        <f>0.03*(H511-I511)</f>
        <v>2400</v>
      </c>
      <c r="L511" s="9" t="s">
        <v>802</v>
      </c>
      <c r="M511" s="76">
        <v>0</v>
      </c>
      <c r="N511" s="39"/>
      <c r="O511" s="40"/>
      <c r="P511" s="40"/>
      <c r="Q511" s="40"/>
      <c r="R511" s="58"/>
      <c r="S511" s="64" t="s">
        <v>837</v>
      </c>
      <c r="T511" s="65">
        <f>+K511</f>
        <v>2400</v>
      </c>
    </row>
    <row r="512" spans="1:20" ht="24.75" customHeight="1">
      <c r="A512" s="17">
        <v>963</v>
      </c>
      <c r="B512" s="1" t="s">
        <v>642</v>
      </c>
      <c r="C512" s="5" t="s">
        <v>129</v>
      </c>
      <c r="D512" s="32" t="s">
        <v>900</v>
      </c>
      <c r="E512" s="6">
        <v>1</v>
      </c>
      <c r="F512" s="6">
        <v>1</v>
      </c>
      <c r="G512" s="2" t="s">
        <v>165</v>
      </c>
      <c r="H512" s="7">
        <v>300000</v>
      </c>
      <c r="I512" s="7">
        <v>0</v>
      </c>
      <c r="J512" s="9"/>
      <c r="K512" s="89">
        <f>0.03*(H512-I512)</f>
        <v>9000</v>
      </c>
      <c r="L512" s="9" t="s">
        <v>829</v>
      </c>
      <c r="M512" s="76">
        <v>0</v>
      </c>
      <c r="N512" s="39"/>
      <c r="O512" s="40"/>
      <c r="P512" s="40"/>
      <c r="Q512" s="40"/>
      <c r="R512" s="58"/>
      <c r="S512" s="64" t="s">
        <v>837</v>
      </c>
      <c r="T512" s="65">
        <f>+K512</f>
        <v>9000</v>
      </c>
    </row>
    <row r="513" spans="1:20" ht="24.75" customHeight="1">
      <c r="A513" s="17">
        <v>964</v>
      </c>
      <c r="B513" s="1" t="s">
        <v>643</v>
      </c>
      <c r="C513" s="5" t="s">
        <v>126</v>
      </c>
      <c r="D513" s="32" t="s">
        <v>880</v>
      </c>
      <c r="E513" s="6">
        <v>1</v>
      </c>
      <c r="F513" s="6">
        <v>0</v>
      </c>
      <c r="G513" s="2" t="s">
        <v>165</v>
      </c>
      <c r="H513" s="7">
        <v>34000</v>
      </c>
      <c r="I513" s="7">
        <v>0</v>
      </c>
      <c r="J513" s="9"/>
      <c r="K513" s="18"/>
      <c r="L513" s="9" t="s">
        <v>712</v>
      </c>
      <c r="M513" s="53"/>
      <c r="N513" s="39"/>
      <c r="O513" s="40"/>
      <c r="P513" s="40"/>
      <c r="Q513" s="40"/>
      <c r="R513" s="58"/>
      <c r="S513" s="63" t="s">
        <v>917</v>
      </c>
      <c r="T513" s="61">
        <v>0</v>
      </c>
    </row>
    <row r="514" spans="1:20" ht="24.75" customHeight="1">
      <c r="A514" s="17">
        <v>965</v>
      </c>
      <c r="B514" s="1" t="s">
        <v>644</v>
      </c>
      <c r="C514" s="5" t="s">
        <v>126</v>
      </c>
      <c r="D514" s="32" t="s">
        <v>880</v>
      </c>
      <c r="E514" s="6">
        <v>1</v>
      </c>
      <c r="F514" s="6">
        <v>0</v>
      </c>
      <c r="G514" s="2" t="s">
        <v>168</v>
      </c>
      <c r="H514" s="7">
        <v>12421.32</v>
      </c>
      <c r="I514" s="7">
        <v>12421.32</v>
      </c>
      <c r="J514" s="9"/>
      <c r="K514" s="18"/>
      <c r="L514" s="9" t="s">
        <v>712</v>
      </c>
      <c r="M514" s="53"/>
      <c r="N514" s="39"/>
      <c r="O514" s="40"/>
      <c r="P514" s="40"/>
      <c r="Q514" s="40"/>
      <c r="R514" s="58"/>
      <c r="S514" s="63" t="s">
        <v>917</v>
      </c>
      <c r="T514" s="61">
        <v>0</v>
      </c>
    </row>
    <row r="515" spans="1:20" ht="24.75" customHeight="1">
      <c r="A515" s="17">
        <v>966</v>
      </c>
      <c r="B515" s="1" t="s">
        <v>645</v>
      </c>
      <c r="C515" s="5" t="s">
        <v>118</v>
      </c>
      <c r="D515" s="32" t="s">
        <v>907</v>
      </c>
      <c r="E515" s="6">
        <v>1</v>
      </c>
      <c r="F515" s="6">
        <v>0</v>
      </c>
      <c r="G515" s="2" t="s">
        <v>163</v>
      </c>
      <c r="H515" s="7">
        <v>56882.28</v>
      </c>
      <c r="I515" s="7">
        <v>43000</v>
      </c>
      <c r="J515" s="9" t="s">
        <v>695</v>
      </c>
      <c r="K515" s="18"/>
      <c r="L515" s="9" t="s">
        <v>712</v>
      </c>
      <c r="M515" s="53"/>
      <c r="N515" s="39"/>
      <c r="O515" s="40"/>
      <c r="P515" s="40"/>
      <c r="Q515" s="40"/>
      <c r="R515" s="58"/>
      <c r="S515" s="63" t="s">
        <v>917</v>
      </c>
      <c r="T515" s="61">
        <v>0</v>
      </c>
    </row>
    <row r="516" spans="1:20" ht="24.75" customHeight="1">
      <c r="A516" s="17">
        <v>967</v>
      </c>
      <c r="B516" s="1" t="s">
        <v>646</v>
      </c>
      <c r="C516" s="5" t="s">
        <v>37</v>
      </c>
      <c r="D516" s="32" t="s">
        <v>895</v>
      </c>
      <c r="E516" s="6">
        <v>1</v>
      </c>
      <c r="F516" s="6">
        <v>1</v>
      </c>
      <c r="G516" s="2" t="s">
        <v>168</v>
      </c>
      <c r="H516" s="7">
        <v>196328.61</v>
      </c>
      <c r="I516" s="7">
        <v>196328.61</v>
      </c>
      <c r="J516" s="9" t="s">
        <v>709</v>
      </c>
      <c r="K516" s="18"/>
      <c r="L516" s="9" t="s">
        <v>818</v>
      </c>
      <c r="M516" s="53"/>
      <c r="N516" s="39"/>
      <c r="O516" s="40"/>
      <c r="P516" s="40"/>
      <c r="Q516" s="40"/>
      <c r="R516" s="58"/>
      <c r="S516" s="61" t="s">
        <v>920</v>
      </c>
      <c r="T516" s="61">
        <v>0</v>
      </c>
    </row>
    <row r="517" spans="1:20" ht="24.75" customHeight="1">
      <c r="A517" s="17">
        <v>968</v>
      </c>
      <c r="B517" s="1" t="s">
        <v>647</v>
      </c>
      <c r="C517" s="5" t="s">
        <v>37</v>
      </c>
      <c r="D517" s="32" t="s">
        <v>895</v>
      </c>
      <c r="E517" s="6">
        <v>1</v>
      </c>
      <c r="F517" s="6">
        <v>1</v>
      </c>
      <c r="G517" s="2" t="s">
        <v>163</v>
      </c>
      <c r="H517" s="7">
        <v>221974.39999999999</v>
      </c>
      <c r="I517" s="7">
        <v>163120</v>
      </c>
      <c r="J517" s="9"/>
      <c r="K517" s="89">
        <f>0.03*(H517-I517)</f>
        <v>1765.6319999999998</v>
      </c>
      <c r="L517" s="9" t="s">
        <v>823</v>
      </c>
      <c r="M517" s="76">
        <v>0</v>
      </c>
      <c r="N517" s="39"/>
      <c r="O517" s="40"/>
      <c r="P517" s="40"/>
      <c r="Q517" s="40"/>
      <c r="R517" s="58"/>
      <c r="S517" s="64" t="s">
        <v>837</v>
      </c>
      <c r="T517" s="65">
        <f>+K517</f>
        <v>1765.6319999999998</v>
      </c>
    </row>
    <row r="518" spans="1:20" ht="24.75" customHeight="1">
      <c r="A518" s="17">
        <v>969</v>
      </c>
      <c r="B518" s="1" t="s">
        <v>648</v>
      </c>
      <c r="C518" s="5" t="s">
        <v>37</v>
      </c>
      <c r="D518" s="32" t="s">
        <v>895</v>
      </c>
      <c r="E518" s="6">
        <v>1</v>
      </c>
      <c r="F518" s="6">
        <v>1</v>
      </c>
      <c r="G518" s="2" t="s">
        <v>163</v>
      </c>
      <c r="H518" s="7">
        <v>158031.60999999999</v>
      </c>
      <c r="I518" s="7">
        <v>93632.11</v>
      </c>
      <c r="J518" s="9"/>
      <c r="K518" s="89">
        <f>0.03*(H518-I518)</f>
        <v>1931.9849999999994</v>
      </c>
      <c r="L518" s="9" t="s">
        <v>824</v>
      </c>
      <c r="M518" s="76">
        <v>0</v>
      </c>
      <c r="N518" s="39"/>
      <c r="O518" s="40"/>
      <c r="P518" s="40"/>
      <c r="Q518" s="40"/>
      <c r="R518" s="58"/>
      <c r="S518" s="64" t="s">
        <v>837</v>
      </c>
      <c r="T518" s="65">
        <f>+K518</f>
        <v>1931.9849999999994</v>
      </c>
    </row>
    <row r="519" spans="1:20" ht="24.75" customHeight="1">
      <c r="A519" s="17">
        <v>970</v>
      </c>
      <c r="B519" s="1" t="s">
        <v>649</v>
      </c>
      <c r="C519" s="5" t="s">
        <v>37</v>
      </c>
      <c r="D519" s="32" t="s">
        <v>895</v>
      </c>
      <c r="E519" s="6">
        <v>1</v>
      </c>
      <c r="F519" s="6">
        <v>1</v>
      </c>
      <c r="G519" s="2" t="s">
        <v>168</v>
      </c>
      <c r="H519" s="7">
        <v>114920</v>
      </c>
      <c r="I519" s="7">
        <v>114920</v>
      </c>
      <c r="J519" s="9" t="s">
        <v>709</v>
      </c>
      <c r="K519" s="18"/>
      <c r="L519" s="9" t="s">
        <v>818</v>
      </c>
      <c r="M519" s="53"/>
      <c r="N519" s="39"/>
      <c r="O519" s="40"/>
      <c r="P519" s="40"/>
      <c r="Q519" s="40"/>
      <c r="R519" s="58"/>
      <c r="S519" s="61" t="s">
        <v>920</v>
      </c>
      <c r="T519" s="61">
        <v>0</v>
      </c>
    </row>
    <row r="520" spans="1:20" ht="24.75" customHeight="1">
      <c r="A520" s="17">
        <v>971</v>
      </c>
      <c r="B520" s="1" t="s">
        <v>650</v>
      </c>
      <c r="C520" s="5" t="s">
        <v>37</v>
      </c>
      <c r="D520" s="32" t="s">
        <v>895</v>
      </c>
      <c r="E520" s="6">
        <v>1</v>
      </c>
      <c r="F520" s="6">
        <v>1</v>
      </c>
      <c r="G520" s="2" t="s">
        <v>168</v>
      </c>
      <c r="H520" s="7">
        <v>37522</v>
      </c>
      <c r="I520" s="7">
        <v>37522</v>
      </c>
      <c r="J520" s="9" t="s">
        <v>709</v>
      </c>
      <c r="K520" s="18"/>
      <c r="L520" s="9" t="s">
        <v>818</v>
      </c>
      <c r="M520" s="53"/>
      <c r="N520" s="39"/>
      <c r="O520" s="40"/>
      <c r="P520" s="40"/>
      <c r="Q520" s="40"/>
      <c r="R520" s="58"/>
      <c r="S520" s="61" t="s">
        <v>920</v>
      </c>
      <c r="T520" s="61">
        <v>0</v>
      </c>
    </row>
    <row r="521" spans="1:20" ht="24.75" customHeight="1">
      <c r="A521" s="17">
        <v>972</v>
      </c>
      <c r="B521" s="1" t="s">
        <v>651</v>
      </c>
      <c r="C521" s="5" t="s">
        <v>25</v>
      </c>
      <c r="D521" s="32" t="s">
        <v>863</v>
      </c>
      <c r="E521" s="6">
        <v>1</v>
      </c>
      <c r="F521" s="6">
        <v>0</v>
      </c>
      <c r="G521" s="2" t="s">
        <v>168</v>
      </c>
      <c r="H521" s="7">
        <v>150858.51</v>
      </c>
      <c r="I521" s="7">
        <v>125858.51</v>
      </c>
      <c r="J521" s="9"/>
      <c r="K521" s="18"/>
      <c r="L521" s="9" t="s">
        <v>712</v>
      </c>
      <c r="M521" s="53"/>
      <c r="N521" s="39"/>
      <c r="O521" s="40"/>
      <c r="P521" s="40"/>
      <c r="Q521" s="40"/>
      <c r="R521" s="58"/>
      <c r="S521" s="63" t="s">
        <v>917</v>
      </c>
      <c r="T521" s="61">
        <v>0</v>
      </c>
    </row>
    <row r="522" spans="1:20" ht="24.75" customHeight="1">
      <c r="A522" s="17">
        <v>973</v>
      </c>
      <c r="B522" s="1" t="s">
        <v>652</v>
      </c>
      <c r="C522" s="5" t="s">
        <v>21</v>
      </c>
      <c r="D522" s="32" t="s">
        <v>861</v>
      </c>
      <c r="E522" s="6">
        <v>1</v>
      </c>
      <c r="F522" s="6">
        <v>0</v>
      </c>
      <c r="G522" s="2" t="s">
        <v>168</v>
      </c>
      <c r="H522" s="7">
        <v>31639.79</v>
      </c>
      <c r="I522" s="7">
        <v>31639.79</v>
      </c>
      <c r="J522" s="9"/>
      <c r="K522" s="18"/>
      <c r="L522" s="9" t="s">
        <v>712</v>
      </c>
      <c r="M522" s="53"/>
      <c r="N522" s="39"/>
      <c r="O522" s="40"/>
      <c r="P522" s="40"/>
      <c r="Q522" s="40"/>
      <c r="R522" s="58"/>
      <c r="S522" s="63" t="s">
        <v>917</v>
      </c>
      <c r="T522" s="61">
        <v>0</v>
      </c>
    </row>
    <row r="523" spans="1:20" ht="24.75" customHeight="1">
      <c r="A523" s="17">
        <v>974</v>
      </c>
      <c r="B523" s="1" t="s">
        <v>653</v>
      </c>
      <c r="C523" s="5" t="s">
        <v>25</v>
      </c>
      <c r="D523" s="32" t="s">
        <v>863</v>
      </c>
      <c r="E523" s="6">
        <v>1</v>
      </c>
      <c r="F523" s="6">
        <v>0</v>
      </c>
      <c r="G523" s="2" t="s">
        <v>168</v>
      </c>
      <c r="H523" s="7">
        <v>292040.7</v>
      </c>
      <c r="I523" s="7">
        <v>292040.7</v>
      </c>
      <c r="J523" s="9"/>
      <c r="K523" s="18"/>
      <c r="L523" s="9" t="s">
        <v>712</v>
      </c>
      <c r="M523" s="53"/>
      <c r="N523" s="39"/>
      <c r="O523" s="40"/>
      <c r="P523" s="40"/>
      <c r="Q523" s="40"/>
      <c r="R523" s="58"/>
      <c r="S523" s="63" t="s">
        <v>917</v>
      </c>
      <c r="T523" s="61">
        <v>0</v>
      </c>
    </row>
    <row r="524" spans="1:20" ht="24.75" customHeight="1">
      <c r="A524" s="17">
        <v>975</v>
      </c>
      <c r="B524" s="1" t="s">
        <v>654</v>
      </c>
      <c r="C524" s="5" t="s">
        <v>134</v>
      </c>
      <c r="D524" s="32" t="s">
        <v>864</v>
      </c>
      <c r="E524" s="6">
        <v>1</v>
      </c>
      <c r="F524" s="6">
        <v>0</v>
      </c>
      <c r="G524" s="2" t="s">
        <v>171</v>
      </c>
      <c r="H524" s="7">
        <v>315722.81</v>
      </c>
      <c r="I524" s="7">
        <v>20722.809999999998</v>
      </c>
      <c r="J524" s="9"/>
      <c r="K524" s="18"/>
      <c r="L524" s="9" t="s">
        <v>712</v>
      </c>
      <c r="M524" s="53"/>
      <c r="N524" s="39"/>
      <c r="O524" s="40"/>
      <c r="P524" s="40"/>
      <c r="Q524" s="40"/>
      <c r="R524" s="58"/>
      <c r="S524" s="63" t="s">
        <v>917</v>
      </c>
      <c r="T524" s="61">
        <v>0</v>
      </c>
    </row>
    <row r="525" spans="1:20" ht="24.75" customHeight="1">
      <c r="A525" s="17">
        <v>976</v>
      </c>
      <c r="B525" s="1" t="s">
        <v>655</v>
      </c>
      <c r="C525" s="5" t="s">
        <v>24</v>
      </c>
      <c r="D525" s="32" t="s">
        <v>876</v>
      </c>
      <c r="E525" s="6">
        <v>1</v>
      </c>
      <c r="F525" s="6">
        <v>0</v>
      </c>
      <c r="G525" s="2" t="s">
        <v>163</v>
      </c>
      <c r="H525" s="7">
        <v>1473956.3299999998</v>
      </c>
      <c r="I525" s="7">
        <v>565947.6399999999</v>
      </c>
      <c r="J525" s="9"/>
      <c r="K525" s="18"/>
      <c r="L525" s="9" t="s">
        <v>712</v>
      </c>
      <c r="M525" s="53"/>
      <c r="N525" s="39"/>
      <c r="O525" s="40"/>
      <c r="P525" s="40"/>
      <c r="Q525" s="40"/>
      <c r="R525" s="58"/>
      <c r="S525" s="63" t="s">
        <v>917</v>
      </c>
      <c r="T525" s="61">
        <v>0</v>
      </c>
    </row>
    <row r="526" spans="1:20" ht="24.75" customHeight="1">
      <c r="A526" s="17">
        <v>977</v>
      </c>
      <c r="B526" s="1" t="s">
        <v>656</v>
      </c>
      <c r="C526" s="5" t="s">
        <v>24</v>
      </c>
      <c r="D526" s="32" t="s">
        <v>876</v>
      </c>
      <c r="E526" s="6">
        <v>1</v>
      </c>
      <c r="F526" s="6">
        <v>0</v>
      </c>
      <c r="G526" s="2" t="s">
        <v>163</v>
      </c>
      <c r="H526" s="7">
        <v>1856969.9300000002</v>
      </c>
      <c r="I526" s="7">
        <v>1652173.37</v>
      </c>
      <c r="J526" s="9"/>
      <c r="K526" s="18"/>
      <c r="L526" s="9" t="s">
        <v>712</v>
      </c>
      <c r="M526" s="53"/>
      <c r="N526" s="39"/>
      <c r="O526" s="40"/>
      <c r="P526" s="40"/>
      <c r="Q526" s="40"/>
      <c r="R526" s="58"/>
      <c r="S526" s="63" t="s">
        <v>917</v>
      </c>
      <c r="T526" s="61">
        <v>0</v>
      </c>
    </row>
    <row r="527" spans="1:20" ht="24.75" customHeight="1">
      <c r="A527" s="17">
        <v>978</v>
      </c>
      <c r="B527" s="1" t="s">
        <v>657</v>
      </c>
      <c r="C527" s="5" t="s">
        <v>24</v>
      </c>
      <c r="D527" s="32" t="s">
        <v>876</v>
      </c>
      <c r="E527" s="6">
        <v>1</v>
      </c>
      <c r="F527" s="6">
        <v>0</v>
      </c>
      <c r="G527" s="2" t="s">
        <v>169</v>
      </c>
      <c r="H527" s="7">
        <v>1831153.92</v>
      </c>
      <c r="I527" s="7">
        <v>1830153.92</v>
      </c>
      <c r="J527" s="9"/>
      <c r="K527" s="18"/>
      <c r="L527" s="9" t="s">
        <v>712</v>
      </c>
      <c r="M527" s="53"/>
      <c r="N527" s="39"/>
      <c r="O527" s="40"/>
      <c r="P527" s="40"/>
      <c r="Q527" s="40"/>
      <c r="R527" s="58"/>
      <c r="S527" s="63" t="s">
        <v>917</v>
      </c>
      <c r="T527" s="61">
        <v>0</v>
      </c>
    </row>
    <row r="528" spans="1:20" ht="24.75" customHeight="1">
      <c r="A528" s="17">
        <v>979</v>
      </c>
      <c r="B528" s="1" t="s">
        <v>658</v>
      </c>
      <c r="C528" s="5" t="s">
        <v>141</v>
      </c>
      <c r="D528" s="32" t="s">
        <v>859</v>
      </c>
      <c r="E528" s="6">
        <v>1</v>
      </c>
      <c r="F528" s="6">
        <v>0</v>
      </c>
      <c r="G528" s="2" t="s">
        <v>171</v>
      </c>
      <c r="H528" s="7">
        <v>38000</v>
      </c>
      <c r="I528" s="7">
        <v>0</v>
      </c>
      <c r="J528" s="9"/>
      <c r="K528" s="18"/>
      <c r="L528" s="9" t="s">
        <v>712</v>
      </c>
      <c r="M528" s="53"/>
      <c r="N528" s="39"/>
      <c r="O528" s="40"/>
      <c r="P528" s="40"/>
      <c r="Q528" s="40"/>
      <c r="R528" s="58"/>
      <c r="S528" s="63" t="s">
        <v>917</v>
      </c>
      <c r="T528" s="61">
        <v>0</v>
      </c>
    </row>
    <row r="529" spans="1:20" ht="24.75" customHeight="1">
      <c r="A529" s="17">
        <v>981</v>
      </c>
      <c r="B529" s="1" t="s">
        <v>659</v>
      </c>
      <c r="C529" s="5" t="s">
        <v>119</v>
      </c>
      <c r="D529" s="32" t="s">
        <v>868</v>
      </c>
      <c r="E529" s="6">
        <v>1</v>
      </c>
      <c r="F529" s="6">
        <v>0</v>
      </c>
      <c r="G529" s="2" t="s">
        <v>163</v>
      </c>
      <c r="H529" s="7">
        <v>85819.41</v>
      </c>
      <c r="I529" s="7">
        <v>65819.41</v>
      </c>
      <c r="J529" s="9"/>
      <c r="K529" s="18"/>
      <c r="L529" s="9" t="s">
        <v>712</v>
      </c>
      <c r="M529" s="53"/>
      <c r="N529" s="39"/>
      <c r="O529" s="40"/>
      <c r="P529" s="40"/>
      <c r="Q529" s="40"/>
      <c r="R529" s="58"/>
      <c r="S529" s="63" t="s">
        <v>917</v>
      </c>
      <c r="T529" s="61">
        <v>0</v>
      </c>
    </row>
    <row r="530" spans="1:20" ht="24.75" customHeight="1">
      <c r="A530" s="17">
        <v>982</v>
      </c>
      <c r="B530" s="1" t="s">
        <v>660</v>
      </c>
      <c r="C530" s="5" t="s">
        <v>127</v>
      </c>
      <c r="D530" s="32" t="s">
        <v>865</v>
      </c>
      <c r="E530" s="6">
        <v>1</v>
      </c>
      <c r="F530" s="6">
        <v>0</v>
      </c>
      <c r="G530" s="2" t="s">
        <v>168</v>
      </c>
      <c r="H530" s="7">
        <v>60422</v>
      </c>
      <c r="I530" s="7">
        <v>60422</v>
      </c>
      <c r="J530" s="9"/>
      <c r="K530" s="18"/>
      <c r="L530" s="9" t="s">
        <v>712</v>
      </c>
      <c r="M530" s="53"/>
      <c r="N530" s="39"/>
      <c r="O530" s="40"/>
      <c r="P530" s="40"/>
      <c r="Q530" s="40"/>
      <c r="R530" s="58"/>
      <c r="S530" s="63" t="s">
        <v>917</v>
      </c>
      <c r="T530" s="61">
        <v>0</v>
      </c>
    </row>
    <row r="531" spans="1:20" ht="24.75" customHeight="1">
      <c r="A531" s="17">
        <v>983</v>
      </c>
      <c r="B531" s="1" t="s">
        <v>661</v>
      </c>
      <c r="C531" s="5" t="s">
        <v>24</v>
      </c>
      <c r="D531" s="32" t="s">
        <v>876</v>
      </c>
      <c r="E531" s="6">
        <v>1</v>
      </c>
      <c r="F531" s="6">
        <v>0</v>
      </c>
      <c r="G531" s="2" t="s">
        <v>168</v>
      </c>
      <c r="H531" s="7">
        <v>221335.90000000002</v>
      </c>
      <c r="I531" s="7">
        <v>221335.90000000002</v>
      </c>
      <c r="J531" s="9"/>
      <c r="K531" s="18"/>
      <c r="L531" s="9" t="s">
        <v>712</v>
      </c>
      <c r="M531" s="53"/>
      <c r="N531" s="39"/>
      <c r="O531" s="40"/>
      <c r="P531" s="40"/>
      <c r="Q531" s="40"/>
      <c r="R531" s="58"/>
      <c r="S531" s="63" t="s">
        <v>917</v>
      </c>
      <c r="T531" s="61">
        <v>0</v>
      </c>
    </row>
    <row r="532" spans="1:20" ht="24.75" customHeight="1">
      <c r="A532" s="17">
        <v>984</v>
      </c>
      <c r="B532" s="1" t="s">
        <v>662</v>
      </c>
      <c r="C532" s="5" t="s">
        <v>133</v>
      </c>
      <c r="D532" s="32" t="s">
        <v>878</v>
      </c>
      <c r="E532" s="6">
        <v>1</v>
      </c>
      <c r="F532" s="6">
        <v>0</v>
      </c>
      <c r="G532" s="2" t="s">
        <v>168</v>
      </c>
      <c r="H532" s="7">
        <v>351757.95</v>
      </c>
      <c r="I532" s="7">
        <v>351757.95</v>
      </c>
      <c r="J532" s="9" t="s">
        <v>704</v>
      </c>
      <c r="K532" s="18"/>
      <c r="L532" s="9" t="s">
        <v>804</v>
      </c>
      <c r="M532" s="53"/>
      <c r="N532" s="39"/>
      <c r="O532" s="40"/>
      <c r="P532" s="40"/>
      <c r="Q532" s="40"/>
      <c r="R532" s="58"/>
      <c r="S532" s="63" t="s">
        <v>917</v>
      </c>
      <c r="T532" s="61">
        <v>0</v>
      </c>
    </row>
    <row r="533" spans="1:20" ht="24.75" customHeight="1">
      <c r="A533" s="17">
        <v>985</v>
      </c>
      <c r="B533" s="1" t="s">
        <v>663</v>
      </c>
      <c r="C533" s="5" t="s">
        <v>130</v>
      </c>
      <c r="D533" s="32" t="s">
        <v>914</v>
      </c>
      <c r="E533" s="6">
        <v>1</v>
      </c>
      <c r="F533" s="6">
        <v>1</v>
      </c>
      <c r="G533" s="2" t="s">
        <v>171</v>
      </c>
      <c r="H533" s="7">
        <v>164013.59</v>
      </c>
      <c r="I533" s="7">
        <v>14013.59</v>
      </c>
      <c r="J533" s="9"/>
      <c r="K533" s="89">
        <f>0.03*(H533-I533)</f>
        <v>4500</v>
      </c>
      <c r="L533" s="9" t="s">
        <v>797</v>
      </c>
      <c r="M533" s="76">
        <v>0</v>
      </c>
      <c r="N533" s="39"/>
      <c r="O533" s="40"/>
      <c r="P533" s="40"/>
      <c r="Q533" s="40"/>
      <c r="R533" s="58"/>
      <c r="S533" s="64" t="s">
        <v>830</v>
      </c>
      <c r="T533" s="61">
        <v>0</v>
      </c>
    </row>
    <row r="534" spans="1:20" ht="24.75" customHeight="1">
      <c r="A534" s="17">
        <v>986</v>
      </c>
      <c r="B534" s="1" t="s">
        <v>664</v>
      </c>
      <c r="C534" s="5" t="s">
        <v>24</v>
      </c>
      <c r="D534" s="32" t="s">
        <v>876</v>
      </c>
      <c r="E534" s="6">
        <v>1</v>
      </c>
      <c r="F534" s="6">
        <v>0</v>
      </c>
      <c r="G534" s="2" t="s">
        <v>169</v>
      </c>
      <c r="H534" s="7">
        <v>70371.5</v>
      </c>
      <c r="I534" s="7">
        <v>70371.5</v>
      </c>
      <c r="J534" s="9"/>
      <c r="K534" s="18"/>
      <c r="L534" s="9" t="s">
        <v>712</v>
      </c>
      <c r="M534" s="53"/>
      <c r="N534" s="39"/>
      <c r="O534" s="40"/>
      <c r="P534" s="40"/>
      <c r="Q534" s="40"/>
      <c r="R534" s="58"/>
      <c r="S534" s="63" t="s">
        <v>917</v>
      </c>
      <c r="T534" s="61">
        <v>0</v>
      </c>
    </row>
    <row r="535" spans="1:20" ht="24.75" customHeight="1">
      <c r="A535" s="17">
        <v>987</v>
      </c>
      <c r="B535" s="1" t="s">
        <v>665</v>
      </c>
      <c r="C535" s="5" t="s">
        <v>130</v>
      </c>
      <c r="D535" s="32" t="s">
        <v>914</v>
      </c>
      <c r="E535" s="6">
        <v>1</v>
      </c>
      <c r="F535" s="6">
        <v>1</v>
      </c>
      <c r="G535" s="2" t="s">
        <v>168</v>
      </c>
      <c r="H535" s="7">
        <v>56515.02</v>
      </c>
      <c r="I535" s="7">
        <v>56515.02</v>
      </c>
      <c r="J535" s="9" t="s">
        <v>709</v>
      </c>
      <c r="K535" s="18"/>
      <c r="L535" s="9" t="s">
        <v>717</v>
      </c>
      <c r="M535" s="53"/>
      <c r="N535" s="39">
        <v>44753</v>
      </c>
      <c r="O535" s="40">
        <v>44943</v>
      </c>
      <c r="P535" s="40">
        <v>44943</v>
      </c>
      <c r="Q535" s="40">
        <v>44949</v>
      </c>
      <c r="R535" s="58"/>
      <c r="S535" s="61" t="s">
        <v>920</v>
      </c>
      <c r="T535" s="61">
        <v>0</v>
      </c>
    </row>
    <row r="536" spans="1:20" ht="24.75" customHeight="1">
      <c r="A536" s="17">
        <v>988</v>
      </c>
      <c r="B536" s="1" t="s">
        <v>666</v>
      </c>
      <c r="C536" s="5" t="s">
        <v>24</v>
      </c>
      <c r="D536" s="32" t="s">
        <v>876</v>
      </c>
      <c r="E536" s="6">
        <v>1</v>
      </c>
      <c r="F536" s="6">
        <v>0</v>
      </c>
      <c r="G536" s="2" t="s">
        <v>168</v>
      </c>
      <c r="H536" s="7">
        <v>25246.04</v>
      </c>
      <c r="I536" s="7">
        <v>25246.04</v>
      </c>
      <c r="J536" s="9"/>
      <c r="K536" s="18"/>
      <c r="L536" s="9" t="s">
        <v>712</v>
      </c>
      <c r="M536" s="53"/>
      <c r="N536" s="39"/>
      <c r="O536" s="40"/>
      <c r="P536" s="40"/>
      <c r="Q536" s="40"/>
      <c r="R536" s="58"/>
      <c r="S536" s="63" t="s">
        <v>917</v>
      </c>
      <c r="T536" s="61">
        <v>0</v>
      </c>
    </row>
    <row r="537" spans="1:20" ht="24.75" customHeight="1">
      <c r="A537" s="17">
        <v>989</v>
      </c>
      <c r="B537" s="1" t="s">
        <v>667</v>
      </c>
      <c r="C537" s="5" t="s">
        <v>24</v>
      </c>
      <c r="D537" s="32" t="s">
        <v>876</v>
      </c>
      <c r="E537" s="6">
        <v>1</v>
      </c>
      <c r="F537" s="6">
        <v>0</v>
      </c>
      <c r="G537" s="2" t="s">
        <v>168</v>
      </c>
      <c r="H537" s="7">
        <v>23300.639999999999</v>
      </c>
      <c r="I537" s="7">
        <v>23300.639999999999</v>
      </c>
      <c r="J537" s="9"/>
      <c r="K537" s="18"/>
      <c r="L537" s="9" t="s">
        <v>712</v>
      </c>
      <c r="M537" s="53"/>
      <c r="N537" s="39"/>
      <c r="O537" s="40"/>
      <c r="P537" s="40"/>
      <c r="Q537" s="40"/>
      <c r="R537" s="58"/>
      <c r="S537" s="63" t="s">
        <v>917</v>
      </c>
      <c r="T537" s="61">
        <v>0</v>
      </c>
    </row>
    <row r="538" spans="1:20" ht="24.75" customHeight="1">
      <c r="A538" s="17">
        <v>990</v>
      </c>
      <c r="B538" s="1" t="s">
        <v>668</v>
      </c>
      <c r="C538" s="5" t="s">
        <v>126</v>
      </c>
      <c r="D538" s="32" t="s">
        <v>880</v>
      </c>
      <c r="E538" s="6">
        <v>1</v>
      </c>
      <c r="F538" s="6">
        <v>0</v>
      </c>
      <c r="G538" s="2" t="s">
        <v>168</v>
      </c>
      <c r="H538" s="7">
        <v>65467.19</v>
      </c>
      <c r="I538" s="7">
        <v>65467.19</v>
      </c>
      <c r="J538" s="9"/>
      <c r="K538" s="18"/>
      <c r="L538" s="9" t="s">
        <v>712</v>
      </c>
      <c r="M538" s="53"/>
      <c r="N538" s="39"/>
      <c r="O538" s="40"/>
      <c r="P538" s="40"/>
      <c r="Q538" s="40"/>
      <c r="R538" s="58"/>
      <c r="S538" s="63" t="s">
        <v>917</v>
      </c>
      <c r="T538" s="61">
        <v>0</v>
      </c>
    </row>
    <row r="539" spans="1:20" ht="24.75" customHeight="1">
      <c r="A539" s="17">
        <v>991</v>
      </c>
      <c r="B539" s="1" t="s">
        <v>669</v>
      </c>
      <c r="C539" s="5" t="s">
        <v>21</v>
      </c>
      <c r="D539" s="32" t="s">
        <v>861</v>
      </c>
      <c r="E539" s="6">
        <v>1</v>
      </c>
      <c r="F539" s="6">
        <v>0</v>
      </c>
      <c r="G539" s="2" t="s">
        <v>163</v>
      </c>
      <c r="H539" s="7">
        <v>454081.51999999996</v>
      </c>
      <c r="I539" s="7">
        <v>304081.51999999996</v>
      </c>
      <c r="J539" s="9"/>
      <c r="K539" s="18"/>
      <c r="L539" s="9" t="s">
        <v>712</v>
      </c>
      <c r="M539" s="53"/>
      <c r="N539" s="39"/>
      <c r="O539" s="40"/>
      <c r="P539" s="40"/>
      <c r="Q539" s="40"/>
      <c r="R539" s="58"/>
      <c r="S539" s="63" t="s">
        <v>917</v>
      </c>
      <c r="T539" s="61">
        <v>0</v>
      </c>
    </row>
    <row r="540" spans="1:20" ht="24.75" customHeight="1">
      <c r="A540" s="17">
        <v>995</v>
      </c>
      <c r="B540" s="1" t="s">
        <v>670</v>
      </c>
      <c r="C540" s="5" t="s">
        <v>129</v>
      </c>
      <c r="D540" s="32" t="s">
        <v>900</v>
      </c>
      <c r="E540" s="6">
        <v>1</v>
      </c>
      <c r="F540" s="6">
        <v>1</v>
      </c>
      <c r="G540" s="2" t="s">
        <v>163</v>
      </c>
      <c r="H540" s="7">
        <v>30000</v>
      </c>
      <c r="I540" s="7">
        <v>0</v>
      </c>
      <c r="J540" s="9"/>
      <c r="K540" s="89">
        <f>0.03*(H540-I540)</f>
        <v>900</v>
      </c>
      <c r="L540" s="9" t="s">
        <v>826</v>
      </c>
      <c r="M540" s="76">
        <v>0</v>
      </c>
      <c r="N540" s="39"/>
      <c r="O540" s="40"/>
      <c r="P540" s="40"/>
      <c r="Q540" s="40"/>
      <c r="R540" s="58"/>
      <c r="S540" s="64" t="s">
        <v>837</v>
      </c>
      <c r="T540" s="65">
        <f>+K540</f>
        <v>900</v>
      </c>
    </row>
    <row r="541" spans="1:20" ht="24.75" customHeight="1">
      <c r="A541" s="17">
        <v>996</v>
      </c>
      <c r="B541" s="1" t="s">
        <v>671</v>
      </c>
      <c r="C541" s="5" t="s">
        <v>24</v>
      </c>
      <c r="D541" s="32" t="s">
        <v>876</v>
      </c>
      <c r="E541" s="6">
        <v>1</v>
      </c>
      <c r="F541" s="6">
        <v>0</v>
      </c>
      <c r="G541" s="2" t="s">
        <v>172</v>
      </c>
      <c r="H541" s="7">
        <v>688032.85</v>
      </c>
      <c r="I541" s="7">
        <v>32.85</v>
      </c>
      <c r="J541" s="9"/>
      <c r="K541" s="18"/>
      <c r="L541" s="9" t="s">
        <v>712</v>
      </c>
      <c r="M541" s="53"/>
      <c r="N541" s="39"/>
      <c r="O541" s="40"/>
      <c r="P541" s="40"/>
      <c r="Q541" s="40"/>
      <c r="R541" s="58"/>
      <c r="S541" s="63" t="s">
        <v>917</v>
      </c>
      <c r="T541" s="61">
        <v>0</v>
      </c>
    </row>
    <row r="542" spans="1:20" ht="24.75" customHeight="1">
      <c r="A542" s="17">
        <v>997</v>
      </c>
      <c r="B542" s="1" t="s">
        <v>672</v>
      </c>
      <c r="C542" s="5" t="s">
        <v>24</v>
      </c>
      <c r="D542" s="32" t="s">
        <v>876</v>
      </c>
      <c r="E542" s="6">
        <v>1</v>
      </c>
      <c r="F542" s="6">
        <v>0</v>
      </c>
      <c r="G542" s="2" t="s">
        <v>163</v>
      </c>
      <c r="H542" s="7">
        <v>820000</v>
      </c>
      <c r="I542" s="7">
        <v>60000</v>
      </c>
      <c r="J542" s="9"/>
      <c r="K542" s="18"/>
      <c r="L542" s="9" t="s">
        <v>712</v>
      </c>
      <c r="M542" s="53"/>
      <c r="N542" s="39"/>
      <c r="O542" s="40"/>
      <c r="P542" s="40"/>
      <c r="Q542" s="40"/>
      <c r="R542" s="58"/>
      <c r="S542" s="63" t="s">
        <v>917</v>
      </c>
      <c r="T542" s="61">
        <v>0</v>
      </c>
    </row>
    <row r="543" spans="1:20" ht="24.75" customHeight="1">
      <c r="A543" s="17">
        <v>998</v>
      </c>
      <c r="B543" s="1" t="s">
        <v>673</v>
      </c>
      <c r="C543" s="5" t="s">
        <v>24</v>
      </c>
      <c r="D543" s="32" t="s">
        <v>876</v>
      </c>
      <c r="E543" s="6">
        <v>1</v>
      </c>
      <c r="F543" s="6">
        <v>0</v>
      </c>
      <c r="G543" s="2" t="s">
        <v>163</v>
      </c>
      <c r="H543" s="7">
        <v>226616.75</v>
      </c>
      <c r="I543" s="7">
        <v>19546.490000000002</v>
      </c>
      <c r="J543" s="9"/>
      <c r="K543" s="18"/>
      <c r="L543" s="9" t="s">
        <v>712</v>
      </c>
      <c r="M543" s="53"/>
      <c r="N543" s="39"/>
      <c r="O543" s="40"/>
      <c r="P543" s="40"/>
      <c r="Q543" s="40"/>
      <c r="R543" s="58"/>
      <c r="S543" s="63" t="s">
        <v>917</v>
      </c>
      <c r="T543" s="61">
        <v>0</v>
      </c>
    </row>
    <row r="544" spans="1:20" ht="24.75" customHeight="1">
      <c r="A544" s="17">
        <v>999</v>
      </c>
      <c r="B544" s="1" t="s">
        <v>674</v>
      </c>
      <c r="C544" s="5" t="s">
        <v>24</v>
      </c>
      <c r="D544" s="32" t="s">
        <v>876</v>
      </c>
      <c r="E544" s="6">
        <v>1</v>
      </c>
      <c r="F544" s="6">
        <v>0</v>
      </c>
      <c r="G544" s="2" t="s">
        <v>163</v>
      </c>
      <c r="H544" s="7">
        <v>286663.61</v>
      </c>
      <c r="I544" s="7">
        <v>0</v>
      </c>
      <c r="J544" s="9"/>
      <c r="K544" s="18"/>
      <c r="L544" s="9" t="s">
        <v>712</v>
      </c>
      <c r="M544" s="53"/>
      <c r="N544" s="39"/>
      <c r="O544" s="40"/>
      <c r="P544" s="40"/>
      <c r="Q544" s="40"/>
      <c r="R544" s="58"/>
      <c r="S544" s="63" t="s">
        <v>917</v>
      </c>
      <c r="T544" s="61">
        <v>0</v>
      </c>
    </row>
    <row r="545" spans="1:20" ht="24.75" customHeight="1">
      <c r="A545" s="17">
        <v>1000</v>
      </c>
      <c r="B545" s="1" t="s">
        <v>675</v>
      </c>
      <c r="C545" s="5" t="s">
        <v>24</v>
      </c>
      <c r="D545" s="32" t="s">
        <v>876</v>
      </c>
      <c r="E545" s="6">
        <v>1</v>
      </c>
      <c r="F545" s="6">
        <v>0</v>
      </c>
      <c r="G545" s="2" t="s">
        <v>172</v>
      </c>
      <c r="H545" s="7">
        <v>590640.66</v>
      </c>
      <c r="I545" s="7">
        <v>9640.66</v>
      </c>
      <c r="J545" s="9"/>
      <c r="K545" s="18"/>
      <c r="L545" s="9" t="s">
        <v>712</v>
      </c>
      <c r="M545" s="53"/>
      <c r="N545" s="39"/>
      <c r="O545" s="40"/>
      <c r="P545" s="40"/>
      <c r="Q545" s="40"/>
      <c r="R545" s="58"/>
      <c r="S545" s="63" t="s">
        <v>917</v>
      </c>
      <c r="T545" s="61">
        <v>0</v>
      </c>
    </row>
    <row r="546" spans="1:20" ht="24.75" customHeight="1">
      <c r="A546" s="17">
        <v>1001</v>
      </c>
      <c r="B546" s="1" t="s">
        <v>676</v>
      </c>
      <c r="C546" s="5" t="s">
        <v>119</v>
      </c>
      <c r="D546" s="32" t="s">
        <v>868</v>
      </c>
      <c r="E546" s="6">
        <v>1</v>
      </c>
      <c r="F546" s="6">
        <v>0</v>
      </c>
      <c r="G546" s="2" t="s">
        <v>165</v>
      </c>
      <c r="H546" s="7">
        <v>324000</v>
      </c>
      <c r="I546" s="7">
        <v>0</v>
      </c>
      <c r="J546" s="9"/>
      <c r="K546" s="18"/>
      <c r="L546" s="9" t="s">
        <v>712</v>
      </c>
      <c r="M546" s="53"/>
      <c r="N546" s="39"/>
      <c r="O546" s="40"/>
      <c r="P546" s="40"/>
      <c r="Q546" s="40"/>
      <c r="R546" s="58"/>
      <c r="S546" s="63" t="s">
        <v>917</v>
      </c>
      <c r="T546" s="61">
        <v>0</v>
      </c>
    </row>
    <row r="547" spans="1:20" ht="27" customHeight="1">
      <c r="A547" s="17">
        <v>1002</v>
      </c>
      <c r="B547" s="1" t="s">
        <v>677</v>
      </c>
      <c r="C547" s="5" t="s">
        <v>120</v>
      </c>
      <c r="D547" s="32" t="s">
        <v>890</v>
      </c>
      <c r="E547" s="6">
        <v>1</v>
      </c>
      <c r="F547" s="6">
        <v>1</v>
      </c>
      <c r="G547" s="2" t="s">
        <v>165</v>
      </c>
      <c r="H547" s="7">
        <v>113000</v>
      </c>
      <c r="I547" s="7">
        <v>0</v>
      </c>
      <c r="J547" s="9"/>
      <c r="K547" s="89">
        <f>0.03*(H547-I547)</f>
        <v>3390</v>
      </c>
      <c r="L547" s="9" t="s">
        <v>749</v>
      </c>
      <c r="M547" s="76">
        <v>0</v>
      </c>
      <c r="N547" s="39"/>
      <c r="O547" s="40"/>
      <c r="P547" s="40"/>
      <c r="Q547" s="40"/>
      <c r="R547" s="58"/>
      <c r="S547" s="64" t="s">
        <v>837</v>
      </c>
      <c r="T547" s="65">
        <f>+K547</f>
        <v>3390</v>
      </c>
    </row>
    <row r="548" spans="1:20" ht="24.75" customHeight="1">
      <c r="A548" s="17">
        <v>1003</v>
      </c>
      <c r="B548" s="1" t="s">
        <v>678</v>
      </c>
      <c r="C548" s="5" t="s">
        <v>130</v>
      </c>
      <c r="D548" s="32" t="s">
        <v>914</v>
      </c>
      <c r="E548" s="6">
        <v>1</v>
      </c>
      <c r="F548" s="6">
        <v>1</v>
      </c>
      <c r="G548" s="2" t="s">
        <v>165</v>
      </c>
      <c r="H548" s="7">
        <v>60000</v>
      </c>
      <c r="I548" s="7">
        <v>0</v>
      </c>
      <c r="J548" s="9"/>
      <c r="K548" s="89">
        <f>0.03*(H548-I548)</f>
        <v>1800</v>
      </c>
      <c r="L548" s="9" t="s">
        <v>803</v>
      </c>
      <c r="M548" s="76">
        <v>0</v>
      </c>
      <c r="N548" s="39"/>
      <c r="O548" s="40"/>
      <c r="P548" s="40"/>
      <c r="Q548" s="40"/>
      <c r="R548" s="58"/>
      <c r="S548" s="64" t="s">
        <v>837</v>
      </c>
      <c r="T548" s="65">
        <f>+K548</f>
        <v>1800</v>
      </c>
    </row>
    <row r="549" spans="1:20" ht="24.75" customHeight="1">
      <c r="A549" s="17">
        <v>1004</v>
      </c>
      <c r="B549" s="1" t="s">
        <v>679</v>
      </c>
      <c r="C549" s="5" t="s">
        <v>2</v>
      </c>
      <c r="D549" s="32" t="s">
        <v>869</v>
      </c>
      <c r="E549" s="6">
        <v>1</v>
      </c>
      <c r="F549" s="6">
        <v>0</v>
      </c>
      <c r="G549" s="2" t="s">
        <v>165</v>
      </c>
      <c r="H549" s="7">
        <v>750000</v>
      </c>
      <c r="I549" s="7">
        <v>0</v>
      </c>
      <c r="J549" s="9"/>
      <c r="K549" s="18"/>
      <c r="L549" s="9" t="s">
        <v>712</v>
      </c>
      <c r="M549" s="53"/>
      <c r="N549" s="39"/>
      <c r="O549" s="40"/>
      <c r="P549" s="40"/>
      <c r="Q549" s="40"/>
      <c r="R549" s="58"/>
      <c r="S549" s="63" t="s">
        <v>917</v>
      </c>
      <c r="T549" s="61">
        <v>0</v>
      </c>
    </row>
    <row r="550" spans="1:20" ht="24.75" customHeight="1">
      <c r="A550" s="17">
        <v>1005</v>
      </c>
      <c r="B550" s="1" t="s">
        <v>680</v>
      </c>
      <c r="C550" s="5" t="s">
        <v>25</v>
      </c>
      <c r="D550" s="32" t="s">
        <v>863</v>
      </c>
      <c r="E550" s="6">
        <v>1</v>
      </c>
      <c r="F550" s="6">
        <v>0</v>
      </c>
      <c r="G550" s="2" t="s">
        <v>169</v>
      </c>
      <c r="H550" s="7">
        <v>296198.40999999997</v>
      </c>
      <c r="I550" s="7">
        <v>296198.40999999997</v>
      </c>
      <c r="J550" s="9"/>
      <c r="K550" s="18"/>
      <c r="L550" s="9" t="s">
        <v>712</v>
      </c>
      <c r="M550" s="53"/>
      <c r="N550" s="39"/>
      <c r="O550" s="40"/>
      <c r="P550" s="40"/>
      <c r="Q550" s="40"/>
      <c r="R550" s="58"/>
      <c r="S550" s="63" t="s">
        <v>917</v>
      </c>
      <c r="T550" s="61">
        <v>0</v>
      </c>
    </row>
    <row r="551" spans="1:20" ht="24.75" customHeight="1">
      <c r="A551" s="17">
        <v>1006</v>
      </c>
      <c r="B551" s="1" t="s">
        <v>681</v>
      </c>
      <c r="C551" s="5" t="s">
        <v>134</v>
      </c>
      <c r="D551" s="32" t="s">
        <v>864</v>
      </c>
      <c r="E551" s="6">
        <v>1</v>
      </c>
      <c r="F551" s="6">
        <v>0</v>
      </c>
      <c r="G551" s="2" t="s">
        <v>163</v>
      </c>
      <c r="H551" s="7">
        <v>1370329.35</v>
      </c>
      <c r="I551" s="7">
        <v>132149.56</v>
      </c>
      <c r="J551" s="9"/>
      <c r="K551" s="18"/>
      <c r="L551" s="9" t="s">
        <v>712</v>
      </c>
      <c r="M551" s="53"/>
      <c r="N551" s="39"/>
      <c r="O551" s="40"/>
      <c r="P551" s="40"/>
      <c r="Q551" s="40"/>
      <c r="R551" s="58"/>
      <c r="S551" s="63" t="s">
        <v>917</v>
      </c>
      <c r="T551" s="61">
        <v>0</v>
      </c>
    </row>
    <row r="552" spans="1:20" ht="24.75" customHeight="1">
      <c r="A552" s="17">
        <v>1007</v>
      </c>
      <c r="B552" s="1" t="s">
        <v>682</v>
      </c>
      <c r="C552" s="5" t="s">
        <v>24</v>
      </c>
      <c r="D552" s="32" t="s">
        <v>876</v>
      </c>
      <c r="E552" s="6">
        <v>1</v>
      </c>
      <c r="F552" s="6">
        <v>0</v>
      </c>
      <c r="G552" s="2" t="s">
        <v>163</v>
      </c>
      <c r="H552" s="7">
        <v>167506.01</v>
      </c>
      <c r="I552" s="7">
        <v>2506.0100000000002</v>
      </c>
      <c r="J552" s="9"/>
      <c r="K552" s="18"/>
      <c r="L552" s="9" t="s">
        <v>712</v>
      </c>
      <c r="M552" s="53"/>
      <c r="N552" s="39"/>
      <c r="O552" s="40"/>
      <c r="P552" s="40"/>
      <c r="Q552" s="40"/>
      <c r="R552" s="58"/>
      <c r="S552" s="63" t="s">
        <v>917</v>
      </c>
      <c r="T552" s="61">
        <v>0</v>
      </c>
    </row>
    <row r="553" spans="1:20" ht="24.75" customHeight="1">
      <c r="A553" s="17">
        <v>1008</v>
      </c>
      <c r="B553" s="1" t="s">
        <v>683</v>
      </c>
      <c r="C553" s="5" t="s">
        <v>37</v>
      </c>
      <c r="D553" s="32" t="s">
        <v>895</v>
      </c>
      <c r="E553" s="6">
        <v>1</v>
      </c>
      <c r="F553" s="6">
        <v>1</v>
      </c>
      <c r="G553" s="2" t="s">
        <v>165</v>
      </c>
      <c r="H553" s="7">
        <v>30000</v>
      </c>
      <c r="I553" s="7">
        <v>0</v>
      </c>
      <c r="J553" s="9"/>
      <c r="K553" s="89">
        <f>0.03*(H553-I553)</f>
        <v>900</v>
      </c>
      <c r="L553" s="9" t="s">
        <v>769</v>
      </c>
      <c r="M553" s="76">
        <v>900</v>
      </c>
      <c r="N553" s="39"/>
      <c r="O553" s="40"/>
      <c r="P553" s="40"/>
      <c r="Q553" s="40"/>
      <c r="R553" s="58"/>
      <c r="S553" s="64" t="s">
        <v>925</v>
      </c>
      <c r="T553" s="65">
        <f>+K553</f>
        <v>900</v>
      </c>
    </row>
    <row r="554" spans="1:20" ht="24.75" customHeight="1">
      <c r="A554" s="17">
        <v>1009</v>
      </c>
      <c r="B554" s="1" t="s">
        <v>684</v>
      </c>
      <c r="C554" s="5" t="s">
        <v>24</v>
      </c>
      <c r="D554" s="32" t="s">
        <v>876</v>
      </c>
      <c r="E554" s="6">
        <v>1</v>
      </c>
      <c r="F554" s="6">
        <v>0</v>
      </c>
      <c r="G554" s="2" t="s">
        <v>171</v>
      </c>
      <c r="H554" s="7">
        <v>191795.02</v>
      </c>
      <c r="I554" s="7">
        <v>22795.02</v>
      </c>
      <c r="J554" s="9"/>
      <c r="K554" s="18"/>
      <c r="L554" s="9" t="s">
        <v>712</v>
      </c>
      <c r="M554" s="53"/>
      <c r="N554" s="39"/>
      <c r="O554" s="40"/>
      <c r="P554" s="40"/>
      <c r="Q554" s="40"/>
      <c r="R554" s="58"/>
      <c r="S554" s="63" t="s">
        <v>917</v>
      </c>
      <c r="T554" s="61">
        <v>0</v>
      </c>
    </row>
    <row r="555" spans="1:20" ht="24.75" customHeight="1">
      <c r="A555" s="17">
        <v>1010</v>
      </c>
      <c r="B555" s="15" t="s">
        <v>710</v>
      </c>
      <c r="C555" s="5" t="s">
        <v>109</v>
      </c>
      <c r="D555" s="32" t="s">
        <v>915</v>
      </c>
      <c r="E555" s="6">
        <v>1</v>
      </c>
      <c r="F555" s="6">
        <v>0</v>
      </c>
      <c r="G555" s="2" t="s">
        <v>165</v>
      </c>
      <c r="H555" s="7">
        <v>3621628</v>
      </c>
      <c r="I555" s="7">
        <v>0</v>
      </c>
      <c r="J555" s="9"/>
      <c r="K555" s="18"/>
      <c r="L555" s="9" t="s">
        <v>711</v>
      </c>
      <c r="M555" s="53"/>
      <c r="N555" s="39"/>
      <c r="O555" s="40"/>
      <c r="P555" s="40"/>
      <c r="Q555" s="40"/>
      <c r="R555" s="58"/>
      <c r="S555" s="63" t="s">
        <v>917</v>
      </c>
      <c r="T555" s="61">
        <v>0</v>
      </c>
    </row>
    <row r="556" spans="1:20" ht="24.75" customHeight="1">
      <c r="A556" s="17">
        <v>1011</v>
      </c>
      <c r="B556" s="1" t="s">
        <v>156</v>
      </c>
      <c r="C556" s="5" t="s">
        <v>155</v>
      </c>
      <c r="D556" s="32" t="s">
        <v>156</v>
      </c>
      <c r="E556" s="6">
        <v>1</v>
      </c>
      <c r="F556" s="6">
        <v>0</v>
      </c>
      <c r="G556" s="2" t="s">
        <v>163</v>
      </c>
      <c r="H556" s="7">
        <v>9112236.5266666692</v>
      </c>
      <c r="I556" s="7">
        <v>2936225.67</v>
      </c>
      <c r="J556" s="9"/>
      <c r="K556" s="18"/>
      <c r="L556" s="9" t="s">
        <v>712</v>
      </c>
      <c r="M556" s="53"/>
      <c r="N556" s="39"/>
      <c r="O556" s="40"/>
      <c r="P556" s="40"/>
      <c r="Q556" s="40"/>
      <c r="R556" s="58"/>
      <c r="S556" s="63" t="s">
        <v>917</v>
      </c>
      <c r="T556" s="61">
        <v>0</v>
      </c>
    </row>
    <row r="557" spans="1:20" ht="24.75" customHeight="1">
      <c r="A557" s="17">
        <v>1012</v>
      </c>
      <c r="B557" s="1" t="s">
        <v>158</v>
      </c>
      <c r="C557" s="5" t="s">
        <v>157</v>
      </c>
      <c r="D557" s="32" t="s">
        <v>158</v>
      </c>
      <c r="E557" s="6">
        <v>1</v>
      </c>
      <c r="F557" s="6">
        <v>0</v>
      </c>
      <c r="G557" s="2" t="s">
        <v>163</v>
      </c>
      <c r="H557" s="7">
        <v>682504.62666666671</v>
      </c>
      <c r="I557" s="7">
        <v>264850.08</v>
      </c>
      <c r="J557" s="9"/>
      <c r="K557" s="18"/>
      <c r="L557" s="9" t="s">
        <v>712</v>
      </c>
      <c r="M557" s="53"/>
      <c r="N557" s="39"/>
      <c r="O557" s="40"/>
      <c r="P557" s="40"/>
      <c r="Q557" s="40"/>
      <c r="R557" s="58"/>
      <c r="S557" s="63" t="s">
        <v>917</v>
      </c>
      <c r="T557" s="61">
        <v>0</v>
      </c>
    </row>
    <row r="558" spans="1:20" ht="24.75" customHeight="1">
      <c r="A558" s="17">
        <v>1013</v>
      </c>
      <c r="B558" s="1" t="s">
        <v>154</v>
      </c>
      <c r="C558" s="5" t="s">
        <v>153</v>
      </c>
      <c r="D558" s="32" t="s">
        <v>154</v>
      </c>
      <c r="E558" s="6">
        <v>1</v>
      </c>
      <c r="F558" s="6">
        <v>0</v>
      </c>
      <c r="G558" s="2" t="s">
        <v>163</v>
      </c>
      <c r="H558" s="7">
        <v>384857.14999999991</v>
      </c>
      <c r="I558" s="7">
        <v>209941.42</v>
      </c>
      <c r="J558" s="9"/>
      <c r="K558" s="18"/>
      <c r="L558" s="9" t="s">
        <v>712</v>
      </c>
      <c r="M558" s="53"/>
      <c r="N558" s="39"/>
      <c r="O558" s="40"/>
      <c r="P558" s="40"/>
      <c r="Q558" s="40"/>
      <c r="R558" s="58"/>
      <c r="S558" s="63" t="s">
        <v>917</v>
      </c>
      <c r="T558" s="61">
        <v>0</v>
      </c>
    </row>
    <row r="559" spans="1:20" ht="24.75" customHeight="1">
      <c r="A559" s="17">
        <v>1014</v>
      </c>
      <c r="B559" s="1" t="s">
        <v>160</v>
      </c>
      <c r="C559" s="5" t="s">
        <v>159</v>
      </c>
      <c r="D559" s="32" t="s">
        <v>160</v>
      </c>
      <c r="E559" s="6">
        <v>1</v>
      </c>
      <c r="F559" s="6">
        <v>0</v>
      </c>
      <c r="G559" s="2" t="s">
        <v>163</v>
      </c>
      <c r="H559" s="7">
        <v>12023649.399999959</v>
      </c>
      <c r="I559" s="7">
        <v>4550384.42</v>
      </c>
      <c r="J559" s="9"/>
      <c r="K559" s="18"/>
      <c r="L559" s="9" t="s">
        <v>712</v>
      </c>
      <c r="M559" s="53"/>
      <c r="N559" s="39"/>
      <c r="O559" s="40"/>
      <c r="P559" s="40"/>
      <c r="Q559" s="40"/>
      <c r="R559" s="58"/>
      <c r="S559" s="63" t="s">
        <v>917</v>
      </c>
      <c r="T559" s="61">
        <v>0</v>
      </c>
    </row>
    <row r="560" spans="1:20" ht="24.75" customHeight="1">
      <c r="A560" s="17">
        <v>1015</v>
      </c>
      <c r="B560" s="1" t="s">
        <v>686</v>
      </c>
      <c r="C560" s="5" t="s">
        <v>118</v>
      </c>
      <c r="D560" s="32" t="s">
        <v>907</v>
      </c>
      <c r="E560" s="6">
        <v>1</v>
      </c>
      <c r="F560" s="6">
        <v>0</v>
      </c>
      <c r="G560" s="2" t="s">
        <v>165</v>
      </c>
      <c r="H560" s="7">
        <v>2625000</v>
      </c>
      <c r="I560" s="7">
        <v>0</v>
      </c>
      <c r="J560" s="9"/>
      <c r="K560" s="18"/>
      <c r="L560" s="9" t="s">
        <v>712</v>
      </c>
      <c r="M560" s="53"/>
      <c r="N560" s="39"/>
      <c r="O560" s="40"/>
      <c r="P560" s="40"/>
      <c r="Q560" s="40"/>
      <c r="R560" s="58"/>
      <c r="S560" s="63" t="s">
        <v>917</v>
      </c>
      <c r="T560" s="61">
        <v>0</v>
      </c>
    </row>
    <row r="561" spans="1:20" ht="24.75" customHeight="1">
      <c r="A561" s="17">
        <v>803</v>
      </c>
      <c r="B561" s="2" t="s">
        <v>687</v>
      </c>
      <c r="C561" s="5" t="s">
        <v>4</v>
      </c>
      <c r="D561" s="32" t="s">
        <v>889</v>
      </c>
      <c r="E561" s="6">
        <v>1</v>
      </c>
      <c r="F561" s="6">
        <v>0</v>
      </c>
      <c r="G561" s="2" t="s">
        <v>165</v>
      </c>
      <c r="H561" s="7">
        <v>18582388.890000001</v>
      </c>
      <c r="I561" s="7">
        <v>0</v>
      </c>
      <c r="J561" s="9"/>
      <c r="K561" s="18"/>
      <c r="L561" s="9" t="s">
        <v>712</v>
      </c>
      <c r="M561" s="53"/>
      <c r="N561" s="39"/>
      <c r="O561" s="40"/>
      <c r="P561" s="40"/>
      <c r="Q561" s="40"/>
      <c r="R561" s="58"/>
      <c r="S561" s="63" t="s">
        <v>917</v>
      </c>
      <c r="T561" s="61">
        <v>0</v>
      </c>
    </row>
    <row r="562" spans="1:20" ht="24.75" customHeight="1">
      <c r="A562" s="17">
        <v>823</v>
      </c>
      <c r="B562" s="2" t="s">
        <v>688</v>
      </c>
      <c r="C562" s="5" t="s">
        <v>2</v>
      </c>
      <c r="D562" s="32" t="s">
        <v>869</v>
      </c>
      <c r="E562" s="6">
        <v>1</v>
      </c>
      <c r="F562" s="6">
        <v>0</v>
      </c>
      <c r="G562" s="2" t="s">
        <v>165</v>
      </c>
      <c r="H562" s="7">
        <v>18456234.490000002</v>
      </c>
      <c r="I562" s="7">
        <v>0</v>
      </c>
      <c r="J562" s="9"/>
      <c r="K562" s="18"/>
      <c r="L562" s="9" t="s">
        <v>712</v>
      </c>
      <c r="M562" s="53"/>
      <c r="N562" s="39"/>
      <c r="O562" s="40"/>
      <c r="P562" s="40"/>
      <c r="Q562" s="40"/>
      <c r="R562" s="58"/>
      <c r="S562" s="63" t="s">
        <v>917</v>
      </c>
      <c r="T562" s="61">
        <v>0</v>
      </c>
    </row>
    <row r="563" spans="1:20" ht="24.75" customHeight="1">
      <c r="A563" s="17">
        <v>824</v>
      </c>
      <c r="B563" s="2" t="s">
        <v>689</v>
      </c>
      <c r="C563" s="5" t="s">
        <v>5</v>
      </c>
      <c r="D563" s="32" t="s">
        <v>866</v>
      </c>
      <c r="E563" s="6">
        <v>1</v>
      </c>
      <c r="F563" s="6">
        <v>0</v>
      </c>
      <c r="G563" s="2" t="s">
        <v>165</v>
      </c>
      <c r="H563" s="7">
        <v>2659814.7899999996</v>
      </c>
      <c r="I563" s="7">
        <v>0</v>
      </c>
      <c r="J563" s="9"/>
      <c r="K563" s="18"/>
      <c r="L563" s="9" t="s">
        <v>712</v>
      </c>
      <c r="M563" s="53"/>
      <c r="N563" s="39"/>
      <c r="O563" s="40"/>
      <c r="P563" s="40"/>
      <c r="Q563" s="40"/>
      <c r="R563" s="58"/>
      <c r="S563" s="63" t="s">
        <v>917</v>
      </c>
      <c r="T563" s="61">
        <v>0</v>
      </c>
    </row>
    <row r="564" spans="1:20" ht="24.75" customHeight="1">
      <c r="A564" s="17">
        <v>825</v>
      </c>
      <c r="B564" s="2" t="s">
        <v>690</v>
      </c>
      <c r="C564" s="5" t="s">
        <v>1</v>
      </c>
      <c r="D564" s="32" t="s">
        <v>903</v>
      </c>
      <c r="E564" s="6">
        <v>1</v>
      </c>
      <c r="F564" s="6">
        <v>0</v>
      </c>
      <c r="G564" s="2" t="s">
        <v>165</v>
      </c>
      <c r="H564" s="7">
        <v>1578501.58</v>
      </c>
      <c r="I564" s="7">
        <v>0</v>
      </c>
      <c r="J564" s="9"/>
      <c r="K564" s="18"/>
      <c r="L564" s="9" t="s">
        <v>712</v>
      </c>
      <c r="M564" s="53"/>
      <c r="N564" s="39"/>
      <c r="O564" s="40"/>
      <c r="P564" s="40"/>
      <c r="Q564" s="40"/>
      <c r="R564" s="58"/>
      <c r="S564" s="63" t="s">
        <v>917</v>
      </c>
      <c r="T564" s="61">
        <v>0</v>
      </c>
    </row>
    <row r="565" spans="1:20" ht="24.75" customHeight="1">
      <c r="A565" s="17">
        <v>826</v>
      </c>
      <c r="B565" s="2" t="s">
        <v>685</v>
      </c>
      <c r="C565" s="5" t="s">
        <v>109</v>
      </c>
      <c r="D565" s="32" t="s">
        <v>915</v>
      </c>
      <c r="E565" s="6">
        <v>1</v>
      </c>
      <c r="F565" s="6">
        <v>0</v>
      </c>
      <c r="G565" s="2" t="s">
        <v>165</v>
      </c>
      <c r="H565" s="7">
        <v>14957025.100000001</v>
      </c>
      <c r="I565" s="7">
        <v>0</v>
      </c>
      <c r="J565" s="9"/>
      <c r="K565" s="18"/>
      <c r="L565" s="9" t="s">
        <v>712</v>
      </c>
      <c r="M565" s="53"/>
      <c r="N565" s="39"/>
      <c r="O565" s="40"/>
      <c r="P565" s="40"/>
      <c r="Q565" s="40"/>
      <c r="R565" s="58"/>
      <c r="S565" s="63" t="s">
        <v>917</v>
      </c>
      <c r="T565" s="61">
        <v>0</v>
      </c>
    </row>
    <row r="566" spans="1:20" ht="24.75" customHeight="1">
      <c r="A566" s="17">
        <v>827</v>
      </c>
      <c r="B566" s="2" t="s">
        <v>691</v>
      </c>
      <c r="C566" s="5" t="s">
        <v>110</v>
      </c>
      <c r="D566" s="32" t="s">
        <v>916</v>
      </c>
      <c r="E566" s="6">
        <v>1</v>
      </c>
      <c r="F566" s="6">
        <v>0</v>
      </c>
      <c r="G566" s="2" t="s">
        <v>165</v>
      </c>
      <c r="H566" s="7">
        <v>9309351.7300000004</v>
      </c>
      <c r="I566" s="7">
        <v>0</v>
      </c>
      <c r="J566" s="9"/>
      <c r="K566" s="18"/>
      <c r="L566" s="9" t="s">
        <v>712</v>
      </c>
      <c r="M566" s="53"/>
      <c r="N566" s="39"/>
      <c r="O566" s="40"/>
      <c r="P566" s="40"/>
      <c r="Q566" s="40"/>
      <c r="R566" s="58"/>
      <c r="S566" s="63" t="s">
        <v>917</v>
      </c>
      <c r="T566" s="61">
        <v>0</v>
      </c>
    </row>
    <row r="567" spans="1:20" ht="24.75" customHeight="1" outlineLevel="1">
      <c r="A567" s="22">
        <v>9001</v>
      </c>
      <c r="B567" s="4" t="s">
        <v>46</v>
      </c>
      <c r="C567" s="11" t="s">
        <v>45</v>
      </c>
      <c r="D567" s="32" t="s">
        <v>46</v>
      </c>
      <c r="E567" s="6">
        <v>1</v>
      </c>
      <c r="F567" s="6">
        <v>0</v>
      </c>
      <c r="G567" s="2" t="s">
        <v>165</v>
      </c>
      <c r="H567" s="7">
        <v>695500</v>
      </c>
      <c r="I567" s="7">
        <v>0</v>
      </c>
      <c r="J567" s="9"/>
      <c r="K567" s="18"/>
      <c r="L567" s="9" t="s">
        <v>712</v>
      </c>
      <c r="M567" s="53"/>
      <c r="N567" s="39"/>
      <c r="O567" s="40"/>
      <c r="P567" s="40"/>
      <c r="Q567" s="40"/>
      <c r="R567" s="58"/>
      <c r="S567" s="63" t="s">
        <v>917</v>
      </c>
      <c r="T567" s="61">
        <v>0</v>
      </c>
    </row>
    <row r="568" spans="1:20" ht="24.75" customHeight="1" outlineLevel="1">
      <c r="A568" s="22">
        <v>9004</v>
      </c>
      <c r="B568" s="4" t="s">
        <v>137</v>
      </c>
      <c r="C568" s="11" t="s">
        <v>136</v>
      </c>
      <c r="D568" s="32" t="s">
        <v>137</v>
      </c>
      <c r="E568" s="6">
        <v>1</v>
      </c>
      <c r="F568" s="6">
        <v>0</v>
      </c>
      <c r="G568" s="2" t="s">
        <v>165</v>
      </c>
      <c r="H568" s="7">
        <v>30000000</v>
      </c>
      <c r="I568" s="7">
        <v>0</v>
      </c>
      <c r="J568" s="9"/>
      <c r="K568" s="18"/>
      <c r="L568" s="9" t="s">
        <v>712</v>
      </c>
      <c r="M568" s="53"/>
      <c r="N568" s="39"/>
      <c r="O568" s="40"/>
      <c r="P568" s="40"/>
      <c r="Q568" s="40"/>
      <c r="R568" s="58"/>
      <c r="S568" s="63" t="s">
        <v>917</v>
      </c>
      <c r="T568" s="61">
        <v>0</v>
      </c>
    </row>
    <row r="569" spans="1:20" ht="24.75" customHeight="1" outlineLevel="1">
      <c r="A569" s="22">
        <v>9006</v>
      </c>
      <c r="B569" s="4" t="s">
        <v>122</v>
      </c>
      <c r="C569" s="11" t="s">
        <v>121</v>
      </c>
      <c r="D569" s="32" t="s">
        <v>122</v>
      </c>
      <c r="E569" s="6">
        <v>1</v>
      </c>
      <c r="F569" s="6">
        <v>0</v>
      </c>
      <c r="G569" s="2" t="s">
        <v>165</v>
      </c>
      <c r="H569" s="7">
        <v>30000000</v>
      </c>
      <c r="I569" s="7">
        <v>0</v>
      </c>
      <c r="J569" s="9"/>
      <c r="K569" s="18"/>
      <c r="L569" s="9" t="s">
        <v>712</v>
      </c>
      <c r="M569" s="53"/>
      <c r="N569" s="39"/>
      <c r="O569" s="40"/>
      <c r="P569" s="40"/>
      <c r="Q569" s="40"/>
      <c r="R569" s="58"/>
      <c r="S569" s="63" t="s">
        <v>917</v>
      </c>
      <c r="T569" s="61">
        <v>0</v>
      </c>
    </row>
    <row r="570" spans="1:20" ht="24.75" customHeight="1" outlineLevel="1">
      <c r="A570" s="22">
        <v>9007</v>
      </c>
      <c r="B570" s="4" t="s">
        <v>124</v>
      </c>
      <c r="C570" s="11" t="s">
        <v>123</v>
      </c>
      <c r="D570" s="32" t="s">
        <v>124</v>
      </c>
      <c r="E570" s="6">
        <v>1</v>
      </c>
      <c r="F570" s="6">
        <v>0</v>
      </c>
      <c r="G570" s="2" t="s">
        <v>165</v>
      </c>
      <c r="H570" s="7">
        <v>24999999.999999996</v>
      </c>
      <c r="I570" s="7">
        <v>0</v>
      </c>
      <c r="J570" s="9"/>
      <c r="K570" s="18"/>
      <c r="L570" s="9" t="s">
        <v>712</v>
      </c>
      <c r="M570" s="53"/>
      <c r="N570" s="39"/>
      <c r="O570" s="40"/>
      <c r="P570" s="40"/>
      <c r="Q570" s="40"/>
      <c r="R570" s="58"/>
      <c r="S570" s="63" t="s">
        <v>917</v>
      </c>
      <c r="T570" s="61">
        <v>0</v>
      </c>
    </row>
    <row r="571" spans="1:20" ht="24.75" customHeight="1" outlineLevel="1">
      <c r="A571" s="22">
        <v>9008</v>
      </c>
      <c r="B571" s="4" t="s">
        <v>112</v>
      </c>
      <c r="C571" s="11" t="s">
        <v>111</v>
      </c>
      <c r="D571" s="32" t="s">
        <v>112</v>
      </c>
      <c r="E571" s="6">
        <v>1</v>
      </c>
      <c r="F571" s="6">
        <v>0</v>
      </c>
      <c r="G571" s="2" t="s">
        <v>165</v>
      </c>
      <c r="H571" s="7">
        <v>69392974.900000006</v>
      </c>
      <c r="I571" s="7">
        <v>0</v>
      </c>
      <c r="J571" s="9"/>
      <c r="K571" s="18"/>
      <c r="L571" s="9" t="s">
        <v>712</v>
      </c>
      <c r="M571" s="53"/>
      <c r="N571" s="39"/>
      <c r="O571" s="40"/>
      <c r="P571" s="40"/>
      <c r="Q571" s="40"/>
      <c r="R571" s="58"/>
      <c r="S571" s="63" t="s">
        <v>917</v>
      </c>
      <c r="T571" s="61">
        <v>0</v>
      </c>
    </row>
    <row r="572" spans="1:20" ht="24.75" customHeight="1" outlineLevel="1">
      <c r="A572" s="22">
        <v>9009</v>
      </c>
      <c r="B572" s="4" t="s">
        <v>139</v>
      </c>
      <c r="C572" s="11" t="s">
        <v>138</v>
      </c>
      <c r="D572" s="32" t="s">
        <v>139</v>
      </c>
      <c r="E572" s="6">
        <v>1</v>
      </c>
      <c r="F572" s="6">
        <v>0</v>
      </c>
      <c r="G572" s="2" t="s">
        <v>165</v>
      </c>
      <c r="H572" s="7">
        <v>30690648.270000011</v>
      </c>
      <c r="I572" s="7">
        <v>0</v>
      </c>
      <c r="J572" s="9"/>
      <c r="K572" s="18"/>
      <c r="L572" s="9" t="s">
        <v>712</v>
      </c>
      <c r="M572" s="53"/>
      <c r="N572" s="39"/>
      <c r="O572" s="40"/>
      <c r="P572" s="40"/>
      <c r="Q572" s="40"/>
      <c r="R572" s="58"/>
      <c r="S572" s="63" t="s">
        <v>917</v>
      </c>
      <c r="T572" s="61">
        <v>0</v>
      </c>
    </row>
    <row r="573" spans="1:20" ht="24.75" customHeight="1" outlineLevel="1">
      <c r="A573" s="22">
        <v>9010</v>
      </c>
      <c r="B573" s="4" t="s">
        <v>11</v>
      </c>
      <c r="C573" s="11" t="s">
        <v>10</v>
      </c>
      <c r="D573" s="32" t="s">
        <v>11</v>
      </c>
      <c r="E573" s="6">
        <v>1</v>
      </c>
      <c r="F573" s="6">
        <v>0</v>
      </c>
      <c r="G573" s="2" t="s">
        <v>165</v>
      </c>
      <c r="H573" s="7">
        <v>4152000</v>
      </c>
      <c r="I573" s="7">
        <v>0</v>
      </c>
      <c r="J573" s="9"/>
      <c r="K573" s="18"/>
      <c r="L573" s="9" t="s">
        <v>712</v>
      </c>
      <c r="M573" s="53"/>
      <c r="N573" s="39"/>
      <c r="O573" s="40"/>
      <c r="P573" s="40"/>
      <c r="Q573" s="40"/>
      <c r="R573" s="58"/>
      <c r="S573" s="63" t="s">
        <v>917</v>
      </c>
      <c r="T573" s="61">
        <v>0</v>
      </c>
    </row>
    <row r="574" spans="1:20" ht="24.75" customHeight="1" outlineLevel="1">
      <c r="A574" s="22">
        <v>9011</v>
      </c>
      <c r="B574" s="4" t="s">
        <v>13</v>
      </c>
      <c r="C574" s="11" t="s">
        <v>12</v>
      </c>
      <c r="D574" s="32" t="s">
        <v>13</v>
      </c>
      <c r="E574" s="6">
        <v>1</v>
      </c>
      <c r="F574" s="6">
        <v>0</v>
      </c>
      <c r="G574" s="2" t="s">
        <v>165</v>
      </c>
      <c r="H574" s="7">
        <v>66133950.719999999</v>
      </c>
      <c r="I574" s="7">
        <v>0</v>
      </c>
      <c r="J574" s="9"/>
      <c r="K574" s="18"/>
      <c r="L574" s="9" t="s">
        <v>712</v>
      </c>
      <c r="M574" s="53"/>
      <c r="N574" s="39"/>
      <c r="O574" s="40"/>
      <c r="P574" s="40"/>
      <c r="Q574" s="40"/>
      <c r="R574" s="58"/>
      <c r="S574" s="63" t="s">
        <v>917</v>
      </c>
      <c r="T574" s="61">
        <v>0</v>
      </c>
    </row>
    <row r="575" spans="1:20" ht="24.75" customHeight="1" outlineLevel="1">
      <c r="A575" s="22">
        <v>9012</v>
      </c>
      <c r="B575" s="4" t="s">
        <v>15</v>
      </c>
      <c r="C575" s="11" t="s">
        <v>14</v>
      </c>
      <c r="D575" s="32" t="s">
        <v>15</v>
      </c>
      <c r="E575" s="6">
        <v>1</v>
      </c>
      <c r="F575" s="6">
        <v>0</v>
      </c>
      <c r="G575" s="2" t="s">
        <v>165</v>
      </c>
      <c r="H575" s="7">
        <v>70917611.109999999</v>
      </c>
      <c r="I575" s="7">
        <v>0</v>
      </c>
      <c r="J575" s="9"/>
      <c r="K575" s="18"/>
      <c r="L575" s="9" t="s">
        <v>712</v>
      </c>
      <c r="M575" s="53"/>
      <c r="N575" s="39"/>
      <c r="O575" s="40"/>
      <c r="P575" s="40"/>
      <c r="Q575" s="40"/>
      <c r="R575" s="58"/>
      <c r="S575" s="63" t="s">
        <v>917</v>
      </c>
      <c r="T575" s="61">
        <v>0</v>
      </c>
    </row>
    <row r="576" spans="1:20" ht="24.75" customHeight="1" outlineLevel="1" thickBot="1">
      <c r="A576" s="23">
        <v>9013</v>
      </c>
      <c r="B576" s="24" t="s">
        <v>17</v>
      </c>
      <c r="C576" s="25" t="s">
        <v>16</v>
      </c>
      <c r="D576" s="32" t="s">
        <v>17</v>
      </c>
      <c r="E576" s="26">
        <v>1</v>
      </c>
      <c r="F576" s="26">
        <v>0</v>
      </c>
      <c r="G576" s="56" t="s">
        <v>165</v>
      </c>
      <c r="H576" s="27">
        <v>3421498.42</v>
      </c>
      <c r="I576" s="27">
        <v>0</v>
      </c>
      <c r="J576" s="28"/>
      <c r="K576" s="29"/>
      <c r="L576" s="28" t="s">
        <v>712</v>
      </c>
      <c r="M576" s="54"/>
      <c r="N576" s="41"/>
      <c r="O576" s="42"/>
      <c r="P576" s="42"/>
      <c r="Q576" s="42"/>
      <c r="R576" s="60"/>
      <c r="S576" s="63" t="s">
        <v>917</v>
      </c>
      <c r="T576" s="61">
        <v>0</v>
      </c>
    </row>
    <row r="577" spans="21:21">
      <c r="U577" s="91"/>
    </row>
    <row r="578" spans="21:21">
      <c r="U578" s="91"/>
    </row>
    <row r="579" spans="21:21">
      <c r="U579" s="91"/>
    </row>
    <row r="580" spans="21:21">
      <c r="U580" s="91"/>
    </row>
    <row r="581" spans="21:21">
      <c r="U581" s="91"/>
    </row>
    <row r="582" spans="21:21">
      <c r="U582" s="91"/>
    </row>
    <row r="584" spans="21:21">
      <c r="U584" s="91"/>
    </row>
    <row r="586" spans="21:21">
      <c r="U586" s="91"/>
    </row>
    <row r="588" spans="21:21">
      <c r="U588" s="91"/>
    </row>
    <row r="589" spans="21:21">
      <c r="U589" s="91"/>
    </row>
    <row r="590" spans="21:21">
      <c r="U590" s="91"/>
    </row>
    <row r="591" spans="21:21">
      <c r="U591" s="91"/>
    </row>
    <row r="592" spans="21:21">
      <c r="U592" s="91"/>
    </row>
    <row r="593" spans="21:21">
      <c r="U593" s="91"/>
    </row>
    <row r="594" spans="21:21">
      <c r="U594" s="91"/>
    </row>
    <row r="595" spans="21:21">
      <c r="U595" s="91"/>
    </row>
    <row r="596" spans="21:21">
      <c r="U596" s="91"/>
    </row>
    <row r="599" spans="21:21">
      <c r="U599" s="91"/>
    </row>
    <row r="603" spans="21:21">
      <c r="U603" s="91"/>
    </row>
    <row r="604" spans="21:21">
      <c r="U604" s="91"/>
    </row>
    <row r="606" spans="21:21">
      <c r="U606" s="91"/>
    </row>
    <row r="607" spans="21:21">
      <c r="U607" s="91"/>
    </row>
    <row r="608" spans="21:21">
      <c r="U608" s="91"/>
    </row>
    <row r="610" spans="21:21">
      <c r="U610" s="91"/>
    </row>
    <row r="611" spans="21:21">
      <c r="U611" s="91"/>
    </row>
    <row r="612" spans="21:21">
      <c r="U612" s="91"/>
    </row>
    <row r="613" spans="21:21">
      <c r="U613" s="91"/>
    </row>
    <row r="616" spans="21:21">
      <c r="U616" s="91"/>
    </row>
    <row r="617" spans="21:21">
      <c r="U617" s="91"/>
    </row>
  </sheetData>
  <autoFilter ref="A2:U576" xr:uid="{54AD4F99-419D-465B-9210-F442456A7ECE}"/>
  <mergeCells count="4">
    <mergeCell ref="S1:T1"/>
    <mergeCell ref="A1:F1"/>
    <mergeCell ref="G1:K1"/>
    <mergeCell ref="L1:R1"/>
  </mergeCells>
  <conditionalFormatting sqref="A499">
    <cfRule type="duplicateValues" dxfId="91" priority="86"/>
    <cfRule type="duplicateValues" dxfId="90" priority="87"/>
  </conditionalFormatting>
  <conditionalFormatting sqref="A500">
    <cfRule type="duplicateValues" dxfId="89" priority="85"/>
    <cfRule type="duplicateValues" dxfId="88" priority="84"/>
  </conditionalFormatting>
  <conditionalFormatting sqref="A501:A509">
    <cfRule type="duplicateValues" dxfId="87" priority="81"/>
    <cfRule type="duplicateValues" dxfId="86" priority="82"/>
    <cfRule type="duplicateValues" dxfId="85" priority="83"/>
  </conditionalFormatting>
  <conditionalFormatting sqref="A510:A514">
    <cfRule type="duplicateValues" dxfId="84" priority="77"/>
    <cfRule type="duplicateValues" dxfId="83" priority="78"/>
    <cfRule type="duplicateValues" dxfId="82" priority="79"/>
    <cfRule type="duplicateValues" dxfId="81" priority="80"/>
  </conditionalFormatting>
  <conditionalFormatting sqref="A515">
    <cfRule type="duplicateValues" dxfId="80" priority="73"/>
    <cfRule type="duplicateValues" dxfId="79" priority="74"/>
    <cfRule type="duplicateValues" dxfId="78" priority="75"/>
    <cfRule type="duplicateValues" dxfId="77" priority="76"/>
  </conditionalFormatting>
  <conditionalFormatting sqref="A516:A521">
    <cfRule type="duplicateValues" dxfId="76" priority="70"/>
    <cfRule type="duplicateValues" dxfId="75" priority="69"/>
    <cfRule type="duplicateValues" dxfId="74" priority="72"/>
    <cfRule type="duplicateValues" dxfId="73" priority="71"/>
  </conditionalFormatting>
  <conditionalFormatting sqref="A522">
    <cfRule type="duplicateValues" dxfId="72" priority="68"/>
    <cfRule type="duplicateValues" dxfId="71" priority="65"/>
    <cfRule type="duplicateValues" dxfId="70" priority="66"/>
    <cfRule type="duplicateValues" dxfId="69" priority="67"/>
  </conditionalFormatting>
  <conditionalFormatting sqref="A523">
    <cfRule type="duplicateValues" dxfId="68" priority="61"/>
    <cfRule type="duplicateValues" dxfId="67" priority="62"/>
    <cfRule type="duplicateValues" dxfId="66" priority="63"/>
    <cfRule type="duplicateValues" dxfId="65" priority="64"/>
  </conditionalFormatting>
  <conditionalFormatting sqref="A524">
    <cfRule type="duplicateValues" dxfId="64" priority="97"/>
    <cfRule type="duplicateValues" dxfId="63" priority="98"/>
    <cfRule type="duplicateValues" dxfId="62" priority="99"/>
  </conditionalFormatting>
  <conditionalFormatting sqref="A525:A527">
    <cfRule type="duplicateValues" dxfId="61" priority="58"/>
    <cfRule type="duplicateValues" dxfId="60" priority="59"/>
    <cfRule type="duplicateValues" dxfId="59" priority="60"/>
  </conditionalFormatting>
  <conditionalFormatting sqref="A528">
    <cfRule type="duplicateValues" dxfId="58" priority="52"/>
    <cfRule type="duplicateValues" dxfId="57" priority="53"/>
    <cfRule type="duplicateValues" dxfId="56" priority="54"/>
  </conditionalFormatting>
  <conditionalFormatting sqref="A529">
    <cfRule type="duplicateValues" dxfId="55" priority="57"/>
    <cfRule type="duplicateValues" dxfId="54" priority="55"/>
    <cfRule type="duplicateValues" dxfId="53" priority="56"/>
  </conditionalFormatting>
  <conditionalFormatting sqref="A530">
    <cfRule type="duplicateValues" dxfId="52" priority="96"/>
    <cfRule type="duplicateValues" dxfId="51" priority="95"/>
    <cfRule type="duplicateValues" dxfId="50" priority="94"/>
  </conditionalFormatting>
  <conditionalFormatting sqref="A531">
    <cfRule type="duplicateValues" dxfId="49" priority="39"/>
    <cfRule type="duplicateValues" dxfId="48" priority="38"/>
    <cfRule type="duplicateValues" dxfId="47" priority="37"/>
  </conditionalFormatting>
  <conditionalFormatting sqref="A532">
    <cfRule type="duplicateValues" dxfId="46" priority="45"/>
    <cfRule type="duplicateValues" dxfId="45" priority="44"/>
    <cfRule type="duplicateValues" dxfId="44" priority="43"/>
  </conditionalFormatting>
  <conditionalFormatting sqref="A533">
    <cfRule type="duplicateValues" dxfId="43" priority="31"/>
    <cfRule type="duplicateValues" dxfId="42" priority="32"/>
    <cfRule type="duplicateValues" dxfId="41" priority="33"/>
  </conditionalFormatting>
  <conditionalFormatting sqref="A534">
    <cfRule type="duplicateValues" dxfId="40" priority="30"/>
    <cfRule type="duplicateValues" dxfId="39" priority="28"/>
    <cfRule type="duplicateValues" dxfId="38" priority="29"/>
  </conditionalFormatting>
  <conditionalFormatting sqref="A535">
    <cfRule type="duplicateValues" dxfId="37" priority="22"/>
    <cfRule type="duplicateValues" dxfId="36" priority="23"/>
    <cfRule type="duplicateValues" dxfId="35" priority="24"/>
  </conditionalFormatting>
  <conditionalFormatting sqref="A536">
    <cfRule type="duplicateValues" dxfId="34" priority="14"/>
    <cfRule type="duplicateValues" dxfId="33" priority="15"/>
    <cfRule type="duplicateValues" dxfId="32" priority="13"/>
  </conditionalFormatting>
  <conditionalFormatting sqref="A537">
    <cfRule type="duplicateValues" dxfId="31" priority="21"/>
    <cfRule type="duplicateValues" dxfId="30" priority="20"/>
    <cfRule type="duplicateValues" dxfId="29" priority="19"/>
  </conditionalFormatting>
  <conditionalFormatting sqref="A538">
    <cfRule type="duplicateValues" dxfId="28" priority="16"/>
    <cfRule type="duplicateValues" dxfId="27" priority="18"/>
    <cfRule type="duplicateValues" dxfId="26" priority="17"/>
  </conditionalFormatting>
  <conditionalFormatting sqref="A539">
    <cfRule type="duplicateValues" dxfId="25" priority="5"/>
    <cfRule type="duplicateValues" dxfId="24" priority="6"/>
    <cfRule type="duplicateValues" dxfId="23" priority="4"/>
  </conditionalFormatting>
  <conditionalFormatting sqref="A540 A548:A550 A552 A554 A556 A558 A560">
    <cfRule type="duplicateValues" dxfId="22" priority="11"/>
    <cfRule type="duplicateValues" dxfId="21" priority="12"/>
    <cfRule type="duplicateValues" dxfId="20" priority="10"/>
  </conditionalFormatting>
  <conditionalFormatting sqref="A541:A544">
    <cfRule type="duplicateValues" dxfId="19" priority="46"/>
    <cfRule type="duplicateValues" dxfId="18" priority="47"/>
    <cfRule type="duplicateValues" dxfId="17" priority="48"/>
  </conditionalFormatting>
  <conditionalFormatting sqref="A545">
    <cfRule type="duplicateValues" dxfId="16" priority="34"/>
    <cfRule type="duplicateValues" dxfId="15" priority="36"/>
    <cfRule type="duplicateValues" dxfId="14" priority="35"/>
  </conditionalFormatting>
  <conditionalFormatting sqref="A546">
    <cfRule type="duplicateValues" dxfId="13" priority="40"/>
    <cfRule type="duplicateValues" dxfId="12" priority="41"/>
    <cfRule type="duplicateValues" dxfId="11" priority="42"/>
  </conditionalFormatting>
  <conditionalFormatting sqref="A547">
    <cfRule type="duplicateValues" dxfId="10" priority="27"/>
    <cfRule type="duplicateValues" dxfId="9" priority="26"/>
    <cfRule type="duplicateValues" dxfId="8" priority="25"/>
  </conditionalFormatting>
  <conditionalFormatting sqref="A551 A553 A555 A557 A559">
    <cfRule type="duplicateValues" dxfId="7" priority="7"/>
    <cfRule type="duplicateValues" dxfId="6" priority="8"/>
    <cfRule type="duplicateValues" dxfId="5" priority="9"/>
  </conditionalFormatting>
  <conditionalFormatting sqref="A561:A576 A2:A498">
    <cfRule type="duplicateValues" dxfId="4" priority="116"/>
    <cfRule type="duplicateValues" dxfId="3" priority="117"/>
  </conditionalFormatting>
  <conditionalFormatting sqref="A561:A576 A2:A500">
    <cfRule type="duplicateValues" dxfId="2" priority="124"/>
  </conditionalFormatting>
  <conditionalFormatting sqref="A561:A576 A2:A509">
    <cfRule type="duplicateValues" dxfId="1" priority="127"/>
  </conditionalFormatting>
  <conditionalFormatting sqref="A577:A1048576">
    <cfRule type="duplicateValues" dxfId="0" priority="115"/>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AF37-0C07-4A1D-902C-B7C4E059BC50}">
  <sheetPr>
    <tabColor rgb="FFFF0000"/>
  </sheetPr>
  <dimension ref="A1:D13"/>
  <sheetViews>
    <sheetView tabSelected="1" zoomScale="85" zoomScaleNormal="85" workbookViewId="0">
      <selection activeCell="D8" sqref="D8"/>
    </sheetView>
  </sheetViews>
  <sheetFormatPr defaultRowHeight="15"/>
  <cols>
    <col min="1" max="1" width="18.140625" customWidth="1"/>
    <col min="2" max="2" width="31.42578125" customWidth="1"/>
    <col min="3" max="3" width="51.28515625" bestFit="1" customWidth="1"/>
    <col min="4" max="4" width="25.140625" customWidth="1"/>
  </cols>
  <sheetData>
    <row r="1" spans="1:4" ht="21" customHeight="1">
      <c r="A1" s="103" t="s">
        <v>840</v>
      </c>
      <c r="B1" s="103"/>
      <c r="C1" s="103"/>
      <c r="D1" s="66">
        <f>SUM('PDI controllo a progetto'!K:K)</f>
        <v>186569.4762</v>
      </c>
    </row>
    <row r="2" spans="1:4" ht="28.5" customHeight="1" thickBot="1">
      <c r="A2" s="104" t="s">
        <v>841</v>
      </c>
      <c r="B2" s="105"/>
      <c r="C2" s="105"/>
      <c r="D2" s="78">
        <f>SUM('PDI controllo a progetto'!T:T)</f>
        <v>150746.99789999999</v>
      </c>
    </row>
    <row r="3" spans="1:4" ht="15" customHeight="1">
      <c r="A3" s="102" t="s">
        <v>929</v>
      </c>
      <c r="B3" s="99" t="s">
        <v>930</v>
      </c>
      <c r="C3" s="79" t="s">
        <v>838</v>
      </c>
      <c r="D3" s="83">
        <v>45058.69</v>
      </c>
    </row>
    <row r="4" spans="1:4">
      <c r="A4" s="102"/>
      <c r="B4" s="100"/>
      <c r="C4" s="77" t="s">
        <v>847</v>
      </c>
      <c r="D4" s="80">
        <v>445696</v>
      </c>
    </row>
    <row r="5" spans="1:4">
      <c r="A5" s="102"/>
      <c r="B5" s="100"/>
      <c r="C5" s="77" t="s">
        <v>848</v>
      </c>
      <c r="D5" s="80">
        <v>0</v>
      </c>
    </row>
    <row r="6" spans="1:4">
      <c r="A6" s="102"/>
      <c r="B6" s="100"/>
      <c r="C6" s="77" t="s">
        <v>849</v>
      </c>
      <c r="D6" s="80">
        <f>D2</f>
        <v>150746.99789999999</v>
      </c>
    </row>
    <row r="7" spans="1:4">
      <c r="A7" s="102"/>
      <c r="B7" s="100"/>
      <c r="C7" s="77" t="s">
        <v>850</v>
      </c>
      <c r="D7" s="80">
        <f>D3+D4+D5+D6</f>
        <v>641501.68790000002</v>
      </c>
    </row>
    <row r="8" spans="1:4">
      <c r="A8" s="102"/>
      <c r="B8" s="100"/>
      <c r="C8" s="77" t="s">
        <v>851</v>
      </c>
      <c r="D8" s="80">
        <v>1961425.8258831094</v>
      </c>
    </row>
    <row r="9" spans="1:4" ht="15.75" thickBot="1">
      <c r="A9" s="102"/>
      <c r="B9" s="101"/>
      <c r="C9" s="81" t="s">
        <v>845</v>
      </c>
      <c r="D9" s="82" t="s">
        <v>852</v>
      </c>
    </row>
    <row r="10" spans="1:4">
      <c r="A10" s="102"/>
      <c r="B10" s="99" t="s">
        <v>839</v>
      </c>
      <c r="C10" s="79" t="s">
        <v>842</v>
      </c>
      <c r="D10" s="83">
        <v>56856769.390000001</v>
      </c>
    </row>
    <row r="11" spans="1:4">
      <c r="A11" s="102"/>
      <c r="B11" s="100"/>
      <c r="C11" s="77" t="s">
        <v>843</v>
      </c>
      <c r="D11" s="80">
        <v>91724959.596123993</v>
      </c>
    </row>
    <row r="12" spans="1:4">
      <c r="A12" s="102"/>
      <c r="B12" s="100"/>
      <c r="C12" s="77" t="s">
        <v>844</v>
      </c>
      <c r="D12" s="80">
        <f>5/100*(D10+D11)/4</f>
        <v>1857271.6123265498</v>
      </c>
    </row>
    <row r="13" spans="1:4" ht="15.75" thickBot="1">
      <c r="A13" s="102"/>
      <c r="B13" s="101"/>
      <c r="C13" s="81" t="s">
        <v>846</v>
      </c>
      <c r="D13" s="82" t="s">
        <v>852</v>
      </c>
    </row>
  </sheetData>
  <mergeCells count="5">
    <mergeCell ref="B10:B13"/>
    <mergeCell ref="A3:A13"/>
    <mergeCell ref="A1:C1"/>
    <mergeCell ref="A2:C2"/>
    <mergeCell ref="B3:B9"/>
  </mergeCells>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PDI controllo a progetto</vt:lpstr>
      <vt:lpstr>PENALE_TOT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Ferrari</dc:creator>
  <cp:lastModifiedBy>Francesca Lucarini</cp:lastModifiedBy>
  <dcterms:created xsi:type="dcterms:W3CDTF">2021-07-26T16:28:25Z</dcterms:created>
  <dcterms:modified xsi:type="dcterms:W3CDTF">2025-11-03T11:11:35Z</dcterms:modified>
</cp:coreProperties>
</file>